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3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<sst xmlns="http://schemas.openxmlformats.org/spreadsheetml/2006/main" count="56" uniqueCount="53">
  <si>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A) TEXTBOOKS;</t>
  </si>
  <si>
    <t>     Std i-19 textbooks each costing 320.sh</t>
  </si>
  <si>
    <t>     Std ii-19 textbooks each costing 350sh</t>
  </si>
  <si>
    <t>     Std iii-21 textbooks each costing 380sh</t>
  </si>
  <si>
    <t>     Std iv-27 textbooks each costing 420sh</t>
  </si>
  <si>
    <t>     Std v-27 textbooks each costing 420sh</t>
  </si>
  <si>
    <t>     Std vi-27 textbooks each costing 420sh</t>
  </si>
  <si>
    <t>     Std vii-32 textbooks each costing 420sh </t>
  </si>
  <si>
    <t>B)FURNITURE;</t>
  </si>
  <si>
    <t>     a) Desks;</t>
  </si>
  <si>
    <t>          Std-i -3desks</t>
  </si>
  <si>
    <t>          Std-ii-4desks.</t>
  </si>
  <si>
    <t>          Std-iii-4desks</t>
  </si>
  <si>
    <t>          Std-iv-3desks</t>
  </si>
  <si>
    <t>          Std-v-5desks</t>
  </si>
  <si>
    <t>          Std-vi-5desks</t>
  </si>
  <si>
    <t>          Std-vii-6desks each desk costs 2500sh.</t>
  </si>
  <si>
    <t>   b) Beds;</t>
  </si>
  <si>
    <t>        -8 beds for the girls are needed to be replaced thus;4 pairs of beds each pair      costing 8000sh.Initial beds are too old in that joints cant accept further repair.            </t>
  </si>
  <si>
    <t>     i) 6Water containers at the apartments and school to contain water.sh2000each.</t>
  </si>
  <si>
    <t>number</t>
  </si>
  <si>
    <t>price</t>
  </si>
  <si>
    <t>total cost</t>
  </si>
  <si>
    <t>KSH/$</t>
  </si>
  <si>
    <t>exchange rate</t>
  </si>
  <si>
    <t>KSH</t>
  </si>
  <si>
    <t>USD $</t>
  </si>
  <si>
    <t>Uniforms</t>
  </si>
  <si>
    <t>Shoes</t>
  </si>
  <si>
    <t>Summary Table</t>
  </si>
  <si>
    <t>Textbooks</t>
  </si>
  <si>
    <t>Furniture</t>
  </si>
  <si>
    <t>Beds/bedding</t>
  </si>
  <si>
    <t>mattresses and bedding for 8 beds</t>
  </si>
  <si>
    <t>cooking equipment</t>
  </si>
  <si>
    <t>Uniforms/shoes</t>
  </si>
  <si>
    <t xml:space="preserve">   Total</t>
  </si>
  <si>
    <t>Donation guide</t>
  </si>
  <si>
    <t>per book</t>
  </si>
  <si>
    <t>amount needed</t>
  </si>
  <si>
    <t>per desk</t>
  </si>
  <si>
    <t>per bed</t>
  </si>
  <si>
    <t>per cooking set</t>
  </si>
  <si>
    <t>per uniform (with shoes)</t>
  </si>
  <si>
    <t>Mercy Children's Centre Kawangware</t>
  </si>
  <si>
    <t>Project Cost Spreadsheet</t>
  </si>
  <si>
    <t>MCC Critical School Supplies August 2011</t>
  </si>
  <si>
    <t>Category</t>
  </si>
  <si>
    <t>Average cost</t>
  </si>
  <si>
    <t>Detailed Cost estimates</t>
  </si>
  <si>
    <t>C) Equipment</t>
  </si>
  <si>
    <t>D) Uniforms and shoes</t>
  </si>
  <si>
    <t>     ii) More sufurias (large cooking pots) and one more gas cylinder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</si>
</sst>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&quot;€&quot;#,##0.00"/>
    <numFmt numFmtId="172" formatCode="[$$-409]#,##0.00"/>
    <numFmt numFmtId="173" formatCode="[$$-409]#,##0"/>
    <numFmt numFmtId="174" formatCode="_(* #,##0.0_);_(* \(#,##0.0\);_(* &quot;-&quot;??_);_(@_)"/>
    <numFmt numFmtId="17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3"/>
      <name val="Segoe UI"/>
      <family val="2"/>
    </font>
    <font>
      <sz val="11"/>
      <color indexed="10"/>
      <name val="Segoe U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A2A2A"/>
      <name val="Segoe UI"/>
      <family val="2"/>
    </font>
    <font>
      <sz val="11"/>
      <color rgb="FFFF0000"/>
      <name val="Segoe U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3" fontId="0" fillId="0" borderId="0" xfId="0" applyNumberFormat="1" applyAlignment="1">
      <alignment/>
    </xf>
    <xf numFmtId="173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 quotePrefix="1">
      <alignment/>
    </xf>
    <xf numFmtId="173" fontId="0" fillId="0" borderId="14" xfId="0" applyNumberFormat="1" applyBorder="1" applyAlignment="1">
      <alignment/>
    </xf>
    <xf numFmtId="175" fontId="0" fillId="0" borderId="15" xfId="42" applyNumberFormat="1" applyFont="1" applyBorder="1" applyAlignment="1">
      <alignment/>
    </xf>
    <xf numFmtId="175" fontId="0" fillId="0" borderId="16" xfId="42" applyNumberFormat="1" applyFont="1" applyBorder="1" applyAlignment="1">
      <alignment/>
    </xf>
    <xf numFmtId="175" fontId="0" fillId="0" borderId="17" xfId="42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3" fontId="0" fillId="0" borderId="22" xfId="0" applyNumberFormat="1" applyBorder="1" applyAlignment="1">
      <alignment/>
    </xf>
    <xf numFmtId="175" fontId="0" fillId="0" borderId="23" xfId="42" applyNumberFormat="1" applyFont="1" applyBorder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172" fontId="0" fillId="0" borderId="16" xfId="0" applyNumberFormat="1" applyBorder="1" applyAlignment="1">
      <alignment/>
    </xf>
    <xf numFmtId="173" fontId="0" fillId="0" borderId="16" xfId="0" applyNumberFormat="1" applyBorder="1" applyAlignment="1">
      <alignment/>
    </xf>
    <xf numFmtId="172" fontId="0" fillId="0" borderId="15" xfId="0" applyNumberFormat="1" applyBorder="1" applyAlignment="1">
      <alignment/>
    </xf>
    <xf numFmtId="0" fontId="39" fillId="0" borderId="24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3" fontId="0" fillId="0" borderId="2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H37" sqref="H37"/>
    </sheetView>
  </sheetViews>
  <sheetFormatPr defaultColWidth="9.140625" defaultRowHeight="15"/>
  <cols>
    <col min="2" max="2" width="27.57421875" style="0" customWidth="1"/>
    <col min="3" max="3" width="11.57421875" style="0" bestFit="1" customWidth="1"/>
    <col min="7" max="7" width="40.57421875" style="0" customWidth="1"/>
    <col min="8" max="9" width="11.28125" style="0" customWidth="1"/>
  </cols>
  <sheetData>
    <row r="1" spans="2:9" ht="18.75">
      <c r="B1" s="21" t="s">
        <v>44</v>
      </c>
      <c r="G1" s="23" t="s">
        <v>24</v>
      </c>
      <c r="H1">
        <v>90</v>
      </c>
      <c r="I1" t="s">
        <v>23</v>
      </c>
    </row>
    <row r="2" ht="21">
      <c r="B2" s="22" t="s">
        <v>46</v>
      </c>
    </row>
    <row r="3" ht="15">
      <c r="B3" s="19" t="s">
        <v>45</v>
      </c>
    </row>
    <row r="6" spans="2:7" ht="15.75">
      <c r="B6" s="20" t="s">
        <v>29</v>
      </c>
      <c r="G6" s="20" t="s">
        <v>37</v>
      </c>
    </row>
    <row r="7" ht="15.75" thickBot="1"/>
    <row r="8" spans="2:9" ht="30.75">
      <c r="B8" s="27" t="s">
        <v>47</v>
      </c>
      <c r="C8" s="13" t="s">
        <v>25</v>
      </c>
      <c r="D8" s="5" t="s">
        <v>26</v>
      </c>
      <c r="G8" s="27" t="s">
        <v>47</v>
      </c>
      <c r="H8" s="28" t="s">
        <v>48</v>
      </c>
      <c r="I8" s="29" t="s">
        <v>39</v>
      </c>
    </row>
    <row r="9" spans="2:9" ht="15">
      <c r="B9" s="14" t="s">
        <v>30</v>
      </c>
      <c r="C9" s="10">
        <f>SUM(E21:E27)</f>
        <v>68170</v>
      </c>
      <c r="D9" s="15">
        <f>C9/$H$1</f>
        <v>757.4444444444445</v>
      </c>
      <c r="G9" s="14" t="s">
        <v>38</v>
      </c>
      <c r="H9" s="26">
        <f>SUM(F21:F27)/SUM(C21:C27)</f>
        <v>4.4037467700258395</v>
      </c>
      <c r="I9" s="30">
        <f>C28</f>
        <v>172</v>
      </c>
    </row>
    <row r="10" spans="2:9" ht="15">
      <c r="B10" s="6" t="s">
        <v>31</v>
      </c>
      <c r="C10" s="11">
        <f>SUM(E31:E37)</f>
        <v>75000</v>
      </c>
      <c r="D10" s="7">
        <f>C10/$H$1</f>
        <v>833.3333333333334</v>
      </c>
      <c r="G10" s="6" t="s">
        <v>40</v>
      </c>
      <c r="H10" s="24">
        <f>SUM(F31:F37)/SUM(C31:C37)</f>
        <v>27.777777777777775</v>
      </c>
      <c r="I10" s="31">
        <f>C38</f>
        <v>30</v>
      </c>
    </row>
    <row r="11" spans="2:9" ht="15">
      <c r="B11" s="6" t="s">
        <v>32</v>
      </c>
      <c r="C11" s="11">
        <f>SUM(E40:E41)</f>
        <v>48000</v>
      </c>
      <c r="D11" s="7">
        <f>C11/$H$1</f>
        <v>533.3333333333334</v>
      </c>
      <c r="G11" s="6" t="s">
        <v>41</v>
      </c>
      <c r="H11" s="24">
        <f>(F40+F41)/C40</f>
        <v>66.66666666666666</v>
      </c>
      <c r="I11" s="31">
        <f>C40</f>
        <v>8</v>
      </c>
    </row>
    <row r="12" spans="2:9" ht="15">
      <c r="B12" s="6" t="s">
        <v>34</v>
      </c>
      <c r="C12" s="11">
        <f>SUM(E44:E45)</f>
        <v>48000</v>
      </c>
      <c r="D12" s="7">
        <f>C12/$H$1</f>
        <v>533.3333333333334</v>
      </c>
      <c r="G12" s="6" t="s">
        <v>42</v>
      </c>
      <c r="H12" s="25">
        <f>F45+F44</f>
        <v>533.3333333333334</v>
      </c>
      <c r="I12" s="31">
        <v>1</v>
      </c>
    </row>
    <row r="13" spans="2:9" ht="15.75" thickBot="1">
      <c r="B13" s="16" t="s">
        <v>35</v>
      </c>
      <c r="C13" s="12">
        <f>SUM(E48:E49)</f>
        <v>172500</v>
      </c>
      <c r="D13" s="17">
        <f>C13/$H$1</f>
        <v>1916.6666666666667</v>
      </c>
      <c r="G13" s="32" t="s">
        <v>43</v>
      </c>
      <c r="H13" s="33">
        <f>(F48+F49)/C48</f>
        <v>25.555555555555557</v>
      </c>
      <c r="I13" s="34">
        <v>75</v>
      </c>
    </row>
    <row r="14" spans="2:4" ht="15.75" thickBot="1">
      <c r="B14" s="8" t="s">
        <v>36</v>
      </c>
      <c r="C14" s="18">
        <f>SUM(C9:C13)</f>
        <v>411670</v>
      </c>
      <c r="D14" s="9">
        <f>SUM(D9:D13)</f>
        <v>4574.111111111111</v>
      </c>
    </row>
    <row r="17" ht="15.75">
      <c r="C17" s="20" t="s">
        <v>49</v>
      </c>
    </row>
    <row r="19" ht="15">
      <c r="E19" t="s">
        <v>22</v>
      </c>
    </row>
    <row r="20" spans="3:7" ht="16.5">
      <c r="C20" t="s">
        <v>20</v>
      </c>
      <c r="D20" t="s">
        <v>21</v>
      </c>
      <c r="E20" t="s">
        <v>25</v>
      </c>
      <c r="F20" t="s">
        <v>26</v>
      </c>
      <c r="G20" s="1" t="s">
        <v>0</v>
      </c>
    </row>
    <row r="21" spans="3:7" ht="16.5">
      <c r="C21">
        <v>19</v>
      </c>
      <c r="D21">
        <v>320</v>
      </c>
      <c r="E21">
        <f>D21*C21</f>
        <v>6080</v>
      </c>
      <c r="F21" s="2">
        <f>E21/90</f>
        <v>67.55555555555556</v>
      </c>
      <c r="G21" s="1" t="s">
        <v>1</v>
      </c>
    </row>
    <row r="22" spans="3:7" ht="16.5">
      <c r="C22">
        <v>19</v>
      </c>
      <c r="D22">
        <v>350</v>
      </c>
      <c r="E22">
        <f aca="true" t="shared" si="0" ref="E22:E27">D22*C22</f>
        <v>6650</v>
      </c>
      <c r="F22" s="2">
        <f aca="true" t="shared" si="1" ref="F22:F27">E22/90</f>
        <v>73.88888888888889</v>
      </c>
      <c r="G22" s="1" t="s">
        <v>2</v>
      </c>
    </row>
    <row r="23" spans="3:7" ht="16.5">
      <c r="C23">
        <v>21</v>
      </c>
      <c r="D23">
        <v>380</v>
      </c>
      <c r="E23">
        <f t="shared" si="0"/>
        <v>7980</v>
      </c>
      <c r="F23" s="2">
        <f t="shared" si="1"/>
        <v>88.66666666666667</v>
      </c>
      <c r="G23" s="1" t="s">
        <v>3</v>
      </c>
    </row>
    <row r="24" spans="3:7" ht="16.5">
      <c r="C24">
        <v>27</v>
      </c>
      <c r="D24">
        <v>420</v>
      </c>
      <c r="E24">
        <f t="shared" si="0"/>
        <v>11340</v>
      </c>
      <c r="F24" s="2">
        <f t="shared" si="1"/>
        <v>126</v>
      </c>
      <c r="G24" s="1" t="s">
        <v>4</v>
      </c>
    </row>
    <row r="25" spans="3:7" ht="16.5">
      <c r="C25">
        <v>27</v>
      </c>
      <c r="D25">
        <v>420</v>
      </c>
      <c r="E25">
        <f t="shared" si="0"/>
        <v>11340</v>
      </c>
      <c r="F25" s="2">
        <f t="shared" si="1"/>
        <v>126</v>
      </c>
      <c r="G25" s="1" t="s">
        <v>5</v>
      </c>
    </row>
    <row r="26" spans="3:7" ht="16.5">
      <c r="C26">
        <v>27</v>
      </c>
      <c r="D26">
        <v>420</v>
      </c>
      <c r="E26">
        <f t="shared" si="0"/>
        <v>11340</v>
      </c>
      <c r="F26" s="2">
        <f t="shared" si="1"/>
        <v>126</v>
      </c>
      <c r="G26" s="1" t="s">
        <v>6</v>
      </c>
    </row>
    <row r="27" spans="3:7" ht="16.5">
      <c r="C27">
        <v>32</v>
      </c>
      <c r="D27">
        <v>420</v>
      </c>
      <c r="E27">
        <f t="shared" si="0"/>
        <v>13440</v>
      </c>
      <c r="F27" s="2">
        <f t="shared" si="1"/>
        <v>149.33333333333334</v>
      </c>
      <c r="G27" s="1" t="s">
        <v>7</v>
      </c>
    </row>
    <row r="28" spans="3:7" ht="16.5">
      <c r="C28">
        <f>SUM(C21:C27)</f>
        <v>172</v>
      </c>
      <c r="F28" s="2"/>
      <c r="G28" s="1"/>
    </row>
    <row r="29" spans="6:7" ht="16.5">
      <c r="F29" s="2"/>
      <c r="G29" s="1" t="s">
        <v>8</v>
      </c>
    </row>
    <row r="30" spans="6:7" ht="16.5">
      <c r="F30" s="2"/>
      <c r="G30" s="1" t="s">
        <v>9</v>
      </c>
    </row>
    <row r="31" spans="3:7" ht="16.5">
      <c r="C31">
        <v>3</v>
      </c>
      <c r="D31">
        <v>2500</v>
      </c>
      <c r="E31">
        <f aca="true" t="shared" si="2" ref="E31:E37">D31*C31</f>
        <v>7500</v>
      </c>
      <c r="F31" s="2">
        <f aca="true" t="shared" si="3" ref="F31:F37">E31/90</f>
        <v>83.33333333333333</v>
      </c>
      <c r="G31" s="1" t="s">
        <v>10</v>
      </c>
    </row>
    <row r="32" spans="3:7" ht="16.5">
      <c r="C32">
        <v>4</v>
      </c>
      <c r="D32">
        <v>2500</v>
      </c>
      <c r="E32">
        <f t="shared" si="2"/>
        <v>10000</v>
      </c>
      <c r="F32" s="2">
        <f t="shared" si="3"/>
        <v>111.11111111111111</v>
      </c>
      <c r="G32" s="1" t="s">
        <v>11</v>
      </c>
    </row>
    <row r="33" spans="3:7" ht="16.5">
      <c r="C33">
        <v>4</v>
      </c>
      <c r="D33">
        <v>2500</v>
      </c>
      <c r="E33">
        <f t="shared" si="2"/>
        <v>10000</v>
      </c>
      <c r="F33" s="2">
        <f t="shared" si="3"/>
        <v>111.11111111111111</v>
      </c>
      <c r="G33" s="1" t="s">
        <v>12</v>
      </c>
    </row>
    <row r="34" spans="3:7" ht="16.5">
      <c r="C34">
        <v>3</v>
      </c>
      <c r="D34">
        <v>2500</v>
      </c>
      <c r="E34">
        <f t="shared" si="2"/>
        <v>7500</v>
      </c>
      <c r="F34" s="2">
        <f t="shared" si="3"/>
        <v>83.33333333333333</v>
      </c>
      <c r="G34" s="1" t="s">
        <v>13</v>
      </c>
    </row>
    <row r="35" spans="3:7" ht="16.5">
      <c r="C35">
        <v>5</v>
      </c>
      <c r="D35">
        <v>2500</v>
      </c>
      <c r="E35">
        <f t="shared" si="2"/>
        <v>12500</v>
      </c>
      <c r="F35" s="2">
        <f t="shared" si="3"/>
        <v>138.88888888888889</v>
      </c>
      <c r="G35" s="1" t="s">
        <v>14</v>
      </c>
    </row>
    <row r="36" spans="3:7" ht="16.5">
      <c r="C36">
        <v>5</v>
      </c>
      <c r="D36">
        <v>2500</v>
      </c>
      <c r="E36">
        <f t="shared" si="2"/>
        <v>12500</v>
      </c>
      <c r="F36" s="2">
        <f t="shared" si="3"/>
        <v>138.88888888888889</v>
      </c>
      <c r="G36" s="1" t="s">
        <v>15</v>
      </c>
    </row>
    <row r="37" spans="3:7" ht="16.5">
      <c r="C37">
        <v>6</v>
      </c>
      <c r="D37">
        <v>2500</v>
      </c>
      <c r="E37">
        <f t="shared" si="2"/>
        <v>15000</v>
      </c>
      <c r="F37" s="2">
        <f t="shared" si="3"/>
        <v>166.66666666666666</v>
      </c>
      <c r="G37" s="1" t="s">
        <v>16</v>
      </c>
    </row>
    <row r="38" spans="3:7" ht="16.5">
      <c r="C38">
        <f>SUM(C31:C37)</f>
        <v>30</v>
      </c>
      <c r="F38" s="2"/>
      <c r="G38" s="1"/>
    </row>
    <row r="39" spans="6:7" ht="16.5">
      <c r="F39" s="2"/>
      <c r="G39" s="1" t="s">
        <v>17</v>
      </c>
    </row>
    <row r="40" spans="3:7" ht="16.5">
      <c r="C40">
        <v>8</v>
      </c>
      <c r="D40">
        <v>4000</v>
      </c>
      <c r="E40">
        <f>D40*C40</f>
        <v>32000</v>
      </c>
      <c r="F40" s="2">
        <f>E40/90</f>
        <v>355.55555555555554</v>
      </c>
      <c r="G40" s="1" t="s">
        <v>18</v>
      </c>
    </row>
    <row r="41" spans="3:7" ht="16.5">
      <c r="C41">
        <v>8</v>
      </c>
      <c r="D41">
        <v>2000</v>
      </c>
      <c r="E41">
        <f>D41*C41</f>
        <v>16000</v>
      </c>
      <c r="F41" s="2">
        <f>E41/90</f>
        <v>177.77777777777777</v>
      </c>
      <c r="G41" s="1" t="s">
        <v>33</v>
      </c>
    </row>
    <row r="42" spans="6:7" ht="16.5">
      <c r="F42" s="2"/>
      <c r="G42" s="1"/>
    </row>
    <row r="43" spans="6:7" ht="16.5">
      <c r="F43" s="2"/>
      <c r="G43" s="1" t="s">
        <v>50</v>
      </c>
    </row>
    <row r="44" spans="3:7" ht="16.5">
      <c r="C44">
        <v>6</v>
      </c>
      <c r="D44">
        <v>2000</v>
      </c>
      <c r="E44">
        <f>D44*C44</f>
        <v>12000</v>
      </c>
      <c r="F44" s="2">
        <f>E44/90</f>
        <v>133.33333333333334</v>
      </c>
      <c r="G44" s="1" t="s">
        <v>19</v>
      </c>
    </row>
    <row r="45" spans="3:7" ht="16.5">
      <c r="C45">
        <v>1</v>
      </c>
      <c r="D45">
        <v>36000</v>
      </c>
      <c r="E45">
        <f>D45*C45</f>
        <v>36000</v>
      </c>
      <c r="F45" s="2">
        <f>E45/90</f>
        <v>400</v>
      </c>
      <c r="G45" s="1" t="s">
        <v>52</v>
      </c>
    </row>
    <row r="46" spans="6:7" ht="16.5">
      <c r="F46" s="2"/>
      <c r="G46" s="4"/>
    </row>
    <row r="47" spans="6:7" ht="16.5">
      <c r="F47" s="2"/>
      <c r="G47" s="1" t="s">
        <v>51</v>
      </c>
    </row>
    <row r="48" spans="3:7" ht="16.5">
      <c r="C48">
        <v>75</v>
      </c>
      <c r="D48">
        <v>2000</v>
      </c>
      <c r="E48">
        <f>D48*C48</f>
        <v>150000</v>
      </c>
      <c r="F48" s="2">
        <f>E48/90</f>
        <v>1666.6666666666667</v>
      </c>
      <c r="G48" s="1" t="s">
        <v>27</v>
      </c>
    </row>
    <row r="49" spans="3:7" ht="16.5">
      <c r="C49">
        <v>75</v>
      </c>
      <c r="D49">
        <v>300</v>
      </c>
      <c r="E49">
        <f>D49*C49</f>
        <v>22500</v>
      </c>
      <c r="F49" s="2">
        <f>E49/90</f>
        <v>250</v>
      </c>
      <c r="G49" s="1" t="s">
        <v>28</v>
      </c>
    </row>
    <row r="50" spans="6:7" ht="16.5">
      <c r="F50" s="2"/>
      <c r="G50" s="1"/>
    </row>
    <row r="51" spans="5:7" ht="16.5">
      <c r="E51">
        <f>SUM(E21:E48)</f>
        <v>389170</v>
      </c>
      <c r="F51" s="3">
        <f>SUM(F21:F49)</f>
        <v>4574.111111111111</v>
      </c>
      <c r="G51" s="1"/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Energy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ieauser</dc:creator>
  <cp:keywords/>
  <dc:description/>
  <cp:lastModifiedBy>ieauser</cp:lastModifiedBy>
  <dcterms:created xsi:type="dcterms:W3CDTF">2011-08-02T12:28:16Z</dcterms:created>
  <dcterms:modified xsi:type="dcterms:W3CDTF">2011-08-05T12:32:23Z</dcterms:modified>
  <cp:category/>
  <cp:version/>
  <cp:contentType/>
  <cp:contentStatus/>
</cp:coreProperties>
</file>