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60" windowHeight="7940" activeTab="0"/>
  </bookViews>
  <sheets>
    <sheet name="MEASURED WORK" sheetId="1" r:id="rId1"/>
  </sheets>
  <definedNames>
    <definedName name="_xlnm.Print_Area" localSheetId="0">'MEASURED WORK'!#REF!</definedName>
  </definedNames>
  <calcPr fullCalcOnLoad="1"/>
</workbook>
</file>

<file path=xl/sharedStrings.xml><?xml version="1.0" encoding="utf-8"?>
<sst xmlns="http://schemas.openxmlformats.org/spreadsheetml/2006/main" count="284" uniqueCount="146">
  <si>
    <t>150mm thick bed of hardcore leveled, compacted and blinded to receive polythene membrane</t>
  </si>
  <si>
    <t>Approved solution applied as per manufacturer's instruction to hardcore bed surfaces for soil sterilization.</t>
  </si>
  <si>
    <t>Ditto at rate of 8 liters per linear meter to 135mm width x 450mm deep backfilling to one external side of foundation.</t>
  </si>
  <si>
    <t>500 gauge polythene damp proof membrane laid on blinded hardcore bed surfaces.</t>
  </si>
  <si>
    <t>Render cement and sand (1:3) trowelled smooth 12mm thick to concrete or block work base.</t>
  </si>
  <si>
    <t>prepare and apply two coats of black bituminous paint on rendered surfaces of plinth.</t>
  </si>
  <si>
    <t>230mm wide Hessian based damp proof course laid on block work with 150mm laps.</t>
  </si>
  <si>
    <t xml:space="preserve">Formworks to edges of steps riser over 75 mm not exceeding 150mm wide. </t>
  </si>
  <si>
    <t>WALLING</t>
  </si>
  <si>
    <t>15 mm external cement and sand (1:4) rendering; trowelled smooth to concrete or block work walls.</t>
  </si>
  <si>
    <t>Fixing of 4mm thick hardboard ceiling; butt jointed; including 50 x 50mm branderings (m/s)</t>
  </si>
  <si>
    <t>J</t>
  </si>
  <si>
    <t>PAINTING AND DECORATING</t>
  </si>
  <si>
    <t>Prepare and apply one thinned coat and two full coats of emulsion paint on</t>
  </si>
  <si>
    <t>Plastered walls, and the like.</t>
  </si>
  <si>
    <t>Hardboard ceilings.</t>
  </si>
  <si>
    <t>Prepare and apply one undercoat and two full coats of polyurethane clear varnish on timber surfaces.</t>
  </si>
  <si>
    <t>Prepare and apply one undercoat and two full coats of gloss paint on plastered surfaces.</t>
  </si>
  <si>
    <t>Prepare and apply one undercoat and two full coats of gloss paint on metal surfaces of burglar bars or the like not exceeding 100mm girth.</t>
  </si>
  <si>
    <t>H</t>
  </si>
  <si>
    <t>ELECTRICAL INSTALLATIONS</t>
  </si>
  <si>
    <t xml:space="preserve">Page 5 </t>
  </si>
  <si>
    <r>
      <t>M</t>
    </r>
    <r>
      <rPr>
        <vertAlign val="superscript"/>
        <sz val="10"/>
        <rFont val="Arial"/>
        <family val="2"/>
      </rPr>
      <t>2</t>
    </r>
  </si>
  <si>
    <t>Backfilling selected imported pure sand material compact and consolidate around foundation.</t>
  </si>
  <si>
    <t>Page 1</t>
  </si>
  <si>
    <t>ADD 18% VAT</t>
  </si>
  <si>
    <r>
      <t>M</t>
    </r>
    <r>
      <rPr>
        <vertAlign val="superscript"/>
        <sz val="10"/>
        <rFont val="Arial"/>
        <family val="2"/>
      </rPr>
      <t>3</t>
    </r>
  </si>
  <si>
    <t>150mm bronze hook casement stay and pin</t>
  </si>
  <si>
    <t>Total (Windows)</t>
  </si>
  <si>
    <t>Total (Finishings)</t>
  </si>
  <si>
    <t>Prepare and apply one undercoat and two full coats of gloss paint on general surfaces of fascia board not exceeding 300mm wide.</t>
  </si>
  <si>
    <t>Total (Painting &amp; Decorating)</t>
  </si>
  <si>
    <t>Total (Electrical Installations)</t>
  </si>
  <si>
    <t>ITEM</t>
  </si>
  <si>
    <t>DESCRIPTION OF WORKS</t>
  </si>
  <si>
    <t>QUANTITY</t>
  </si>
  <si>
    <t>AMOUNT</t>
  </si>
  <si>
    <t>LS</t>
  </si>
  <si>
    <t>M</t>
  </si>
  <si>
    <t>No</t>
  </si>
  <si>
    <t>A</t>
  </si>
  <si>
    <t>Kg</t>
  </si>
  <si>
    <t>DOORS</t>
  </si>
  <si>
    <t>UNIT</t>
  </si>
  <si>
    <t>RATE</t>
  </si>
  <si>
    <t>PRELIMINARIES</t>
  </si>
  <si>
    <t>B</t>
  </si>
  <si>
    <t>SUBSTRUCTURE</t>
  </si>
  <si>
    <t>Excavate foundation trench commencing at stripped level not exceeding 1.5 M deep.</t>
  </si>
  <si>
    <t>Extra over any kind of excavation for breaking up rock or the like.</t>
  </si>
  <si>
    <t>50mm thick blinding to foundations</t>
  </si>
  <si>
    <t>Plain in situ concrete grade 15</t>
  </si>
  <si>
    <t>a)</t>
  </si>
  <si>
    <t>100mm over site concrete bed.</t>
  </si>
  <si>
    <t>b)</t>
  </si>
  <si>
    <t>To foundations</t>
  </si>
  <si>
    <t>c)</t>
  </si>
  <si>
    <t>To steps.</t>
  </si>
  <si>
    <t>Construct foundation walls with 230mm thick cement blocks, bedded and jointed with cement sand mortar.</t>
  </si>
  <si>
    <t>200mm thick earth filling selected imported pure sand ; compact in layers to make up levels under the floor.</t>
  </si>
  <si>
    <t xml:space="preserve"> Prime quality hardwood panel doors; 40mm thick panel door size 900 x 2100 high comprising 40 x 100mm rebated stiles and top rail 40 x 100mm intermediate rail 40 x 150mm bottom rail divided into two equal panels both filled in with and including 30mm thick hardwood boards.</t>
  </si>
  <si>
    <t>Door Stopper</t>
  </si>
  <si>
    <t>Total (Doors)</t>
  </si>
  <si>
    <t xml:space="preserve"> Supply, fix and polish 32mm thick casement window comprising 32 x 50mm rebated stile and rail in panel left open for glazing.</t>
  </si>
  <si>
    <r>
      <t>6mm thick clear glass fixed with hard wood beads into panel over 0.1M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not exceeding 0.5M</t>
    </r>
    <r>
      <rPr>
        <vertAlign val="superscript"/>
        <sz val="10"/>
        <rFont val="Arial"/>
        <family val="2"/>
      </rPr>
      <t>2</t>
    </r>
  </si>
  <si>
    <t>Supply and fix the following approved ironmongery to hardwood with matching srews.</t>
  </si>
  <si>
    <t>75mm brass barrel bolt</t>
  </si>
  <si>
    <t>C</t>
  </si>
  <si>
    <t>F</t>
  </si>
  <si>
    <t>G</t>
  </si>
  <si>
    <t>K</t>
  </si>
  <si>
    <t>L</t>
  </si>
  <si>
    <t>N</t>
  </si>
  <si>
    <t>O</t>
  </si>
  <si>
    <t>P</t>
  </si>
  <si>
    <t>Q</t>
  </si>
  <si>
    <t>E</t>
  </si>
  <si>
    <t>Extra: eave filling 300mm high.</t>
  </si>
  <si>
    <t>Binding wires</t>
  </si>
  <si>
    <t>D</t>
  </si>
  <si>
    <t>ROOFING.</t>
  </si>
  <si>
    <t>Supply and fix treated softwood pressure impregnated.</t>
  </si>
  <si>
    <t>50 x 100mm Struts.</t>
  </si>
  <si>
    <t>d)</t>
  </si>
  <si>
    <t>e)</t>
  </si>
  <si>
    <t>50 x 100 Wall plates</t>
  </si>
  <si>
    <t>f)</t>
  </si>
  <si>
    <t>50 x 100 x 900 long joining pieces</t>
  </si>
  <si>
    <t>Allow for providing of 5mm diameter galvanised straining wire for fixing rafters as per engineer's instruction.</t>
  </si>
  <si>
    <t>Kgs</t>
  </si>
  <si>
    <t>300mm girth ridge/hip capping.</t>
  </si>
  <si>
    <t>Manufacture and fix 50 x 150mm hardwood frames for doors.</t>
  </si>
  <si>
    <t xml:space="preserve">No </t>
  </si>
  <si>
    <t>Manufacture and fix 50 x 150mm hardwood frames including polishing with three coats of clear varnish.</t>
  </si>
  <si>
    <t>Supply and fix the following approved ironmongery to hardwood with matching screws.</t>
  </si>
  <si>
    <t>100mm brass butt hinges.</t>
  </si>
  <si>
    <t>Pairs</t>
  </si>
  <si>
    <t>WINDOWS</t>
  </si>
  <si>
    <t>16mm diameter burglar proof bars cut to length and housed into frame.</t>
  </si>
  <si>
    <t>Provide hardwood timber beads and nailing around window casements.</t>
  </si>
  <si>
    <t>75mm brass butt hinges.</t>
  </si>
  <si>
    <t>100mm brass D pull handle.</t>
  </si>
  <si>
    <t>I</t>
  </si>
  <si>
    <t>FINISHINGS</t>
  </si>
  <si>
    <t>30 mm cement and sand (1:4) screed; one coat work;steel trowelled to a smooth finish to floors and pavings</t>
  </si>
  <si>
    <t>15 mm internal cement and sand (1:4) plastering in two coats steel trowelled smooth finish to concrete or block work walls.</t>
  </si>
  <si>
    <t xml:space="preserve">Page 2 </t>
  </si>
  <si>
    <t xml:space="preserve">Page 3 </t>
  </si>
  <si>
    <t xml:space="preserve">Page 4 </t>
  </si>
  <si>
    <t>Excavate oversize to remove vegetable soil commencing at ground level average depth 150mm. Deposit in soil heaps and cart away from site.</t>
  </si>
  <si>
    <t>Reinforcements; high tensile steel bars to BS 4440 : 1961</t>
  </si>
  <si>
    <t>6mm mild steel stirrups</t>
  </si>
  <si>
    <t>50 x 50mm Purling.</t>
  </si>
  <si>
    <t>Galvanised corrugated iron sheets 28 gauge; lapped to sides and ends as per manufacturer's specification fixed to purling.</t>
  </si>
  <si>
    <t>Two lever mortise lockset.</t>
  </si>
  <si>
    <t>THE ESTIMATE FOR CONSTRUCTION OF HEALTH CENTRE BUILDING</t>
  </si>
  <si>
    <t xml:space="preserve">Estimate in USD </t>
  </si>
  <si>
    <t>GlobalGiving</t>
  </si>
  <si>
    <t>Foundation Support</t>
  </si>
  <si>
    <t>Allow for necessary cutting away holes, chases and the like for and make good after concealed electrical installations</t>
  </si>
  <si>
    <t>Lighting points with associated switches</t>
  </si>
  <si>
    <t>Power points with associated switches</t>
  </si>
  <si>
    <t>Distribution board points.</t>
  </si>
  <si>
    <t>Allow for preparing and producing four (4) copies of 'AS BUILD DRAWINGS' of electrical installations showing all the electrical fittings and wiring on plan.</t>
  </si>
  <si>
    <t>Allow for electrical installations; including profit and general attendance.</t>
  </si>
  <si>
    <t>Connection to main electricity supply and provision of meters; add profit and general attendance.</t>
  </si>
  <si>
    <t>TOTAL</t>
  </si>
  <si>
    <t>GRAND TOTAL</t>
  </si>
  <si>
    <t>DESCRIPTION OF WORK</t>
  </si>
  <si>
    <t>QTY</t>
  </si>
  <si>
    <t>g)</t>
  </si>
  <si>
    <r>
      <t>M</t>
    </r>
    <r>
      <rPr>
        <vertAlign val="superscript"/>
        <sz val="10"/>
        <rFont val="Arial"/>
        <family val="2"/>
      </rPr>
      <t>2</t>
    </r>
  </si>
  <si>
    <t>Total (Preliminaries + Substructure)</t>
  </si>
  <si>
    <t>Construct walls 150mm thick cement sand blocks, bedded and jointed with cement sand mortar.</t>
  </si>
  <si>
    <t>Reinforced concrete grade 20 including vibrating around reinforcements; horizontal beam and Columns</t>
  </si>
  <si>
    <t>16mm to vertical columns</t>
  </si>
  <si>
    <t>12mm to horizontal beam</t>
  </si>
  <si>
    <t xml:space="preserve">Formworks to  </t>
  </si>
  <si>
    <t>Sides of columns</t>
  </si>
  <si>
    <t>Sides and soffits of horizontal beam</t>
  </si>
  <si>
    <t>Total (Walling)</t>
  </si>
  <si>
    <t>50 x 150mm Common rafters.</t>
  </si>
  <si>
    <t>50 x 150mm Tie beam.</t>
  </si>
  <si>
    <t>Roof covering at slopping not exceeding 22 degrees from the horizontal.</t>
  </si>
  <si>
    <t xml:space="preserve">      b)</t>
  </si>
  <si>
    <t>Total (Roofing)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</si>
</sst>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1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 Black"/>
      <family val="2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43" fontId="0" fillId="0" borderId="0" xfId="15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43" fontId="0" fillId="0" borderId="2" xfId="15" applyFont="1" applyFill="1" applyBorder="1" applyAlignment="1">
      <alignment horizontal="center"/>
    </xf>
    <xf numFmtId="43" fontId="0" fillId="0" borderId="3" xfId="15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15" applyNumberFormat="1" applyFont="1" applyFill="1" applyBorder="1" applyAlignment="1">
      <alignment horizontal="center"/>
    </xf>
    <xf numFmtId="43" fontId="0" fillId="0" borderId="6" xfId="15" applyFont="1" applyFill="1" applyBorder="1" applyAlignment="1">
      <alignment horizontal="center"/>
    </xf>
    <xf numFmtId="43" fontId="0" fillId="0" borderId="7" xfId="15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43" fontId="0" fillId="0" borderId="0" xfId="15" applyFont="1" applyBorder="1" applyAlignment="1">
      <alignment/>
    </xf>
    <xf numFmtId="43" fontId="9" fillId="0" borderId="0" xfId="15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43" fontId="0" fillId="0" borderId="0" xfId="15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43" fontId="4" fillId="0" borderId="0" xfId="15" applyFont="1" applyAlignment="1">
      <alignment horizontal="left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3" fontId="0" fillId="0" borderId="0" xfId="15" applyFont="1" applyFill="1" applyAlignment="1">
      <alignment/>
    </xf>
    <xf numFmtId="43" fontId="9" fillId="0" borderId="0" xfId="15" applyFont="1" applyFill="1" applyAlignment="1">
      <alignment horizontal="right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3" fontId="4" fillId="0" borderId="13" xfId="15" applyFont="1" applyFill="1" applyBorder="1" applyAlignment="1">
      <alignment horizontal="center"/>
    </xf>
    <xf numFmtId="43" fontId="4" fillId="0" borderId="14" xfId="15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3" fontId="4" fillId="0" borderId="0" xfId="15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/>
    </xf>
    <xf numFmtId="0" fontId="4" fillId="0" borderId="18" xfId="15" applyNumberFormat="1" applyFont="1" applyFill="1" applyBorder="1" applyAlignment="1">
      <alignment horizontal="center"/>
    </xf>
    <xf numFmtId="43" fontId="4" fillId="0" borderId="18" xfId="15" applyFont="1" applyFill="1" applyBorder="1" applyAlignment="1">
      <alignment horizontal="center"/>
    </xf>
    <xf numFmtId="43" fontId="4" fillId="0" borderId="19" xfId="15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wrapText="1"/>
    </xf>
    <xf numFmtId="0" fontId="8" fillId="0" borderId="6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/>
    </xf>
    <xf numFmtId="43" fontId="0" fillId="0" borderId="2" xfId="15" applyFont="1" applyBorder="1" applyAlignment="1">
      <alignment horizontal="center"/>
    </xf>
    <xf numFmtId="43" fontId="0" fillId="0" borderId="3" xfId="15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4" xfId="0" applyFont="1" applyBorder="1" applyAlignment="1">
      <alignment horizontal="center" vertical="top"/>
    </xf>
    <xf numFmtId="43" fontId="0" fillId="0" borderId="25" xfId="15" applyFont="1" applyFill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43" fontId="0" fillId="0" borderId="26" xfId="15" applyFont="1" applyFill="1" applyBorder="1" applyAlignment="1">
      <alignment horizontal="center"/>
    </xf>
    <xf numFmtId="0" fontId="0" fillId="0" borderId="27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28" xfId="0" applyFont="1" applyFill="1" applyBorder="1" applyAlignment="1">
      <alignment horizontal="center" vertical="top"/>
    </xf>
    <xf numFmtId="43" fontId="9" fillId="0" borderId="23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left" wrapText="1"/>
    </xf>
    <xf numFmtId="43" fontId="0" fillId="0" borderId="6" xfId="15" applyFont="1" applyBorder="1" applyAlignment="1">
      <alignment horizontal="center"/>
    </xf>
    <xf numFmtId="43" fontId="4" fillId="0" borderId="23" xfId="15" applyFont="1" applyFill="1" applyBorder="1" applyAlignment="1">
      <alignment horizontal="left" wrapText="1"/>
    </xf>
    <xf numFmtId="0" fontId="0" fillId="0" borderId="29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top"/>
    </xf>
    <xf numFmtId="43" fontId="4" fillId="0" borderId="32" xfId="15" applyFont="1" applyFill="1" applyBorder="1" applyAlignment="1">
      <alignment horizontal="center"/>
    </xf>
    <xf numFmtId="0" fontId="4" fillId="0" borderId="33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/>
    </xf>
    <xf numFmtId="0" fontId="0" fillId="0" borderId="33" xfId="15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 vertical="top"/>
    </xf>
    <xf numFmtId="0" fontId="4" fillId="0" borderId="20" xfId="0" applyFont="1" applyBorder="1" applyAlignment="1">
      <alignment wrapText="1"/>
    </xf>
    <xf numFmtId="0" fontId="4" fillId="0" borderId="2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43" fontId="4" fillId="0" borderId="35" xfId="15" applyFont="1" applyFill="1" applyBorder="1" applyAlignment="1">
      <alignment horizontal="left" vertical="center" wrapText="1"/>
    </xf>
    <xf numFmtId="43" fontId="4" fillId="0" borderId="36" xfId="15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43" fontId="0" fillId="0" borderId="2" xfId="15" applyFont="1" applyBorder="1" applyAlignment="1">
      <alignment horizontal="center" vertical="top"/>
    </xf>
    <xf numFmtId="43" fontId="0" fillId="0" borderId="3" xfId="15" applyFont="1" applyBorder="1" applyAlignment="1">
      <alignment horizontal="center" vertical="top"/>
    </xf>
    <xf numFmtId="43" fontId="4" fillId="0" borderId="37" xfId="15" applyFont="1" applyBorder="1" applyAlignment="1">
      <alignment horizontal="center" vertical="top"/>
    </xf>
    <xf numFmtId="43" fontId="0" fillId="0" borderId="25" xfId="15" applyFont="1" applyFill="1" applyBorder="1" applyAlignment="1">
      <alignment horizontal="center" vertical="top"/>
    </xf>
    <xf numFmtId="43" fontId="0" fillId="0" borderId="38" xfId="15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43" fontId="0" fillId="0" borderId="5" xfId="15" applyFont="1" applyBorder="1" applyAlignment="1">
      <alignment horizontal="center" vertical="top"/>
    </xf>
    <xf numFmtId="43" fontId="0" fillId="0" borderId="39" xfId="15" applyFont="1" applyFill="1" applyBorder="1" applyAlignment="1">
      <alignment horizontal="center" vertical="top"/>
    </xf>
    <xf numFmtId="43" fontId="4" fillId="0" borderId="40" xfId="15" applyFont="1" applyFill="1" applyBorder="1" applyAlignment="1">
      <alignment horizontal="center" vertical="top"/>
    </xf>
    <xf numFmtId="43" fontId="4" fillId="0" borderId="35" xfId="15" applyFont="1" applyFill="1" applyBorder="1" applyAlignment="1">
      <alignment horizontal="left" vertical="top" wrapText="1"/>
    </xf>
    <xf numFmtId="43" fontId="4" fillId="0" borderId="36" xfId="15" applyFont="1" applyFill="1" applyBorder="1" applyAlignment="1">
      <alignment horizontal="center" vertical="top"/>
    </xf>
    <xf numFmtId="0" fontId="0" fillId="0" borderId="2" xfId="15" applyNumberFormat="1" applyFont="1" applyFill="1" applyBorder="1" applyAlignment="1">
      <alignment horizontal="center" vertical="top"/>
    </xf>
    <xf numFmtId="43" fontId="0" fillId="0" borderId="2" xfId="15" applyFont="1" applyFill="1" applyBorder="1" applyAlignment="1">
      <alignment horizontal="center" vertical="top"/>
    </xf>
    <xf numFmtId="43" fontId="0" fillId="0" borderId="3" xfId="15" applyFont="1" applyFill="1" applyBorder="1" applyAlignment="1">
      <alignment horizontal="center" vertical="top"/>
    </xf>
    <xf numFmtId="43" fontId="0" fillId="0" borderId="37" xfId="15" applyFont="1" applyFill="1" applyBorder="1" applyAlignment="1">
      <alignment horizontal="center" vertical="top"/>
    </xf>
    <xf numFmtId="0" fontId="0" fillId="0" borderId="5" xfId="15" applyNumberFormat="1" applyFont="1" applyFill="1" applyBorder="1" applyAlignment="1">
      <alignment horizontal="center" vertical="top"/>
    </xf>
    <xf numFmtId="43" fontId="0" fillId="0" borderId="0" xfId="15" applyFont="1" applyFill="1" applyBorder="1" applyAlignment="1">
      <alignment horizontal="center" vertical="top"/>
    </xf>
    <xf numFmtId="0" fontId="0" fillId="0" borderId="9" xfId="15" applyNumberFormat="1" applyFont="1" applyFill="1" applyBorder="1" applyAlignment="1">
      <alignment horizontal="center" vertical="top"/>
    </xf>
    <xf numFmtId="43" fontId="0" fillId="0" borderId="9" xfId="15" applyFont="1" applyFill="1" applyBorder="1" applyAlignment="1">
      <alignment horizontal="center" vertical="top"/>
    </xf>
    <xf numFmtId="43" fontId="4" fillId="0" borderId="19" xfId="15" applyFont="1" applyFill="1" applyBorder="1" applyAlignment="1">
      <alignment horizontal="center" vertical="top"/>
    </xf>
    <xf numFmtId="0" fontId="0" fillId="0" borderId="20" xfId="15" applyNumberFormat="1" applyFont="1" applyFill="1" applyBorder="1" applyAlignment="1">
      <alignment horizontal="center" vertical="top"/>
    </xf>
    <xf numFmtId="43" fontId="0" fillId="0" borderId="20" xfId="15" applyFont="1" applyFill="1" applyBorder="1" applyAlignment="1">
      <alignment horizontal="center" vertical="top"/>
    </xf>
    <xf numFmtId="43" fontId="0" fillId="0" borderId="41" xfId="15" applyFont="1" applyFill="1" applyBorder="1" applyAlignment="1">
      <alignment horizontal="center" vertical="top"/>
    </xf>
    <xf numFmtId="43" fontId="4" fillId="0" borderId="42" xfId="15" applyFont="1" applyFill="1" applyBorder="1" applyAlignment="1">
      <alignment horizontal="center" vertical="top"/>
    </xf>
    <xf numFmtId="43" fontId="0" fillId="0" borderId="5" xfId="15" applyFont="1" applyFill="1" applyBorder="1" applyAlignment="1">
      <alignment horizontal="center" vertical="top"/>
    </xf>
    <xf numFmtId="0" fontId="0" fillId="0" borderId="30" xfId="15" applyNumberFormat="1" applyFont="1" applyFill="1" applyBorder="1" applyAlignment="1">
      <alignment horizontal="center" vertical="top"/>
    </xf>
    <xf numFmtId="43" fontId="0" fillId="0" borderId="30" xfId="15" applyFont="1" applyFill="1" applyBorder="1" applyAlignment="1">
      <alignment horizontal="center" vertical="top"/>
    </xf>
    <xf numFmtId="43" fontId="0" fillId="0" borderId="43" xfId="15" applyFont="1" applyFill="1" applyBorder="1" applyAlignment="1">
      <alignment horizontal="center" vertical="top"/>
    </xf>
    <xf numFmtId="43" fontId="0" fillId="0" borderId="6" xfId="15" applyFont="1" applyFill="1" applyBorder="1" applyAlignment="1">
      <alignment horizontal="center" vertical="top"/>
    </xf>
    <xf numFmtId="43" fontId="0" fillId="0" borderId="7" xfId="15" applyFont="1" applyFill="1" applyBorder="1" applyAlignment="1">
      <alignment horizontal="center" vertical="top"/>
    </xf>
    <xf numFmtId="43" fontId="0" fillId="0" borderId="44" xfId="15" applyFont="1" applyFill="1" applyBorder="1" applyAlignment="1">
      <alignment horizontal="center" vertical="top"/>
    </xf>
    <xf numFmtId="43" fontId="10" fillId="0" borderId="0" xfId="15" applyFont="1" applyFill="1" applyBorder="1" applyAlignment="1">
      <alignment horizontal="center"/>
    </xf>
    <xf numFmtId="0" fontId="4" fillId="0" borderId="45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top"/>
    </xf>
    <xf numFmtId="0" fontId="4" fillId="0" borderId="47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2"/>
  <sheetViews>
    <sheetView tabSelected="1" workbookViewId="0" topLeftCell="A119">
      <selection activeCell="E136" sqref="E136"/>
    </sheetView>
  </sheetViews>
  <sheetFormatPr defaultColWidth="8.8515625" defaultRowHeight="12.75"/>
  <cols>
    <col min="1" max="1" width="7.421875" style="2" customWidth="1"/>
    <col min="2" max="2" width="38.421875" style="0" customWidth="1"/>
    <col min="3" max="3" width="7.28125" style="0" bestFit="1" customWidth="1"/>
    <col min="4" max="4" width="13.00390625" style="0" bestFit="1" customWidth="1"/>
    <col min="5" max="5" width="16.140625" style="3" customWidth="1"/>
    <col min="6" max="6" width="20.421875" style="3" bestFit="1" customWidth="1"/>
    <col min="7" max="8" width="8.8515625" style="0" customWidth="1"/>
    <col min="9" max="9" width="17.28125" style="3" customWidth="1"/>
  </cols>
  <sheetData>
    <row r="2" spans="1:6" ht="15">
      <c r="A2" s="4"/>
      <c r="B2" s="5"/>
      <c r="C2" s="5"/>
      <c r="D2" s="5"/>
      <c r="E2" s="23"/>
      <c r="F2" s="24"/>
    </row>
    <row r="3" spans="1:9" s="1" customFormat="1" ht="15">
      <c r="A3" s="139" t="s">
        <v>115</v>
      </c>
      <c r="B3" s="139"/>
      <c r="C3" s="139"/>
      <c r="D3" s="139"/>
      <c r="E3" s="139"/>
      <c r="F3" s="139"/>
      <c r="I3" s="30"/>
    </row>
    <row r="4" spans="1:6" ht="15.75" thickBot="1">
      <c r="A4" s="31"/>
      <c r="B4" s="32"/>
      <c r="C4" s="32"/>
      <c r="D4" s="33"/>
      <c r="E4" s="34"/>
      <c r="F4" s="35" t="s">
        <v>24</v>
      </c>
    </row>
    <row r="5" spans="1:6" ht="12.75" thickTop="1">
      <c r="A5" s="36" t="s">
        <v>33</v>
      </c>
      <c r="B5" s="37" t="s">
        <v>128</v>
      </c>
      <c r="C5" s="38" t="s">
        <v>43</v>
      </c>
      <c r="D5" s="38" t="s">
        <v>129</v>
      </c>
      <c r="E5" s="39" t="s">
        <v>44</v>
      </c>
      <c r="F5" s="40" t="s">
        <v>36</v>
      </c>
    </row>
    <row r="6" spans="1:6" ht="12">
      <c r="A6" s="41"/>
      <c r="B6" s="22" t="s">
        <v>45</v>
      </c>
      <c r="C6" s="14"/>
      <c r="D6" s="15"/>
      <c r="E6" s="16"/>
      <c r="F6" s="17"/>
    </row>
    <row r="7" spans="1:6" ht="12">
      <c r="A7" s="65"/>
      <c r="B7" s="66" t="s">
        <v>47</v>
      </c>
      <c r="C7" s="68"/>
      <c r="D7" s="68"/>
      <c r="E7" s="69"/>
      <c r="F7" s="70"/>
    </row>
    <row r="8" spans="1:6" ht="48">
      <c r="A8" s="71" t="s">
        <v>40</v>
      </c>
      <c r="B8" s="67" t="s">
        <v>109</v>
      </c>
      <c r="C8" s="68" t="s">
        <v>22</v>
      </c>
      <c r="D8" s="104">
        <v>300</v>
      </c>
      <c r="E8" s="105">
        <v>1000</v>
      </c>
      <c r="F8" s="106">
        <f>D8*E8</f>
        <v>300000</v>
      </c>
    </row>
    <row r="9" spans="1:6" ht="24">
      <c r="A9" s="71" t="s">
        <v>46</v>
      </c>
      <c r="B9" s="67" t="s">
        <v>48</v>
      </c>
      <c r="C9" s="68" t="s">
        <v>26</v>
      </c>
      <c r="D9" s="104">
        <v>105</v>
      </c>
      <c r="E9" s="105">
        <v>3500</v>
      </c>
      <c r="F9" s="106">
        <f>D9*E9</f>
        <v>367500</v>
      </c>
    </row>
    <row r="10" spans="1:6" ht="24">
      <c r="A10" s="71" t="s">
        <v>67</v>
      </c>
      <c r="B10" s="67" t="s">
        <v>49</v>
      </c>
      <c r="C10" s="68" t="s">
        <v>26</v>
      </c>
      <c r="D10" s="104">
        <v>10</v>
      </c>
      <c r="E10" s="105">
        <v>6000</v>
      </c>
      <c r="F10" s="106">
        <f>D10*E10</f>
        <v>60000</v>
      </c>
    </row>
    <row r="11" spans="1:6" ht="12">
      <c r="A11" s="71" t="s">
        <v>79</v>
      </c>
      <c r="B11" s="67" t="s">
        <v>50</v>
      </c>
      <c r="C11" s="68" t="s">
        <v>26</v>
      </c>
      <c r="D11" s="104">
        <v>5</v>
      </c>
      <c r="E11" s="105">
        <v>150000</v>
      </c>
      <c r="F11" s="106">
        <f>D11*E11</f>
        <v>750000</v>
      </c>
    </row>
    <row r="12" spans="1:6" ht="12">
      <c r="A12" s="71" t="s">
        <v>68</v>
      </c>
      <c r="B12" s="67" t="s">
        <v>51</v>
      </c>
      <c r="C12" s="68"/>
      <c r="D12" s="104"/>
      <c r="E12" s="105"/>
      <c r="F12" s="106"/>
    </row>
    <row r="13" spans="1:6" ht="12">
      <c r="A13" s="71" t="s">
        <v>52</v>
      </c>
      <c r="B13" s="67" t="s">
        <v>53</v>
      </c>
      <c r="C13" s="68" t="s">
        <v>22</v>
      </c>
      <c r="D13" s="104">
        <v>180</v>
      </c>
      <c r="E13" s="105">
        <v>20000</v>
      </c>
      <c r="F13" s="106">
        <f aca="true" t="shared" si="0" ref="F13:F26">D13*E13</f>
        <v>3600000</v>
      </c>
    </row>
    <row r="14" spans="1:6" ht="12">
      <c r="A14" s="71" t="s">
        <v>54</v>
      </c>
      <c r="B14" s="67" t="s">
        <v>55</v>
      </c>
      <c r="C14" s="68" t="s">
        <v>26</v>
      </c>
      <c r="D14" s="104">
        <v>6</v>
      </c>
      <c r="E14" s="105">
        <v>200000</v>
      </c>
      <c r="F14" s="106">
        <f t="shared" si="0"/>
        <v>1200000</v>
      </c>
    </row>
    <row r="15" spans="1:6" ht="12">
      <c r="A15" s="71" t="s">
        <v>56</v>
      </c>
      <c r="B15" s="67" t="s">
        <v>57</v>
      </c>
      <c r="C15" s="68" t="s">
        <v>26</v>
      </c>
      <c r="D15" s="104">
        <v>2</v>
      </c>
      <c r="E15" s="105">
        <v>200000</v>
      </c>
      <c r="F15" s="106">
        <f t="shared" si="0"/>
        <v>400000</v>
      </c>
    </row>
    <row r="16" spans="1:6" ht="36">
      <c r="A16" s="71" t="s">
        <v>69</v>
      </c>
      <c r="B16" s="67" t="s">
        <v>58</v>
      </c>
      <c r="C16" s="68" t="s">
        <v>22</v>
      </c>
      <c r="D16" s="104">
        <v>55</v>
      </c>
      <c r="E16" s="105">
        <v>22000</v>
      </c>
      <c r="F16" s="106">
        <f t="shared" si="0"/>
        <v>1210000</v>
      </c>
    </row>
    <row r="17" spans="1:6" ht="24">
      <c r="A17" s="71" t="s">
        <v>19</v>
      </c>
      <c r="B17" s="67" t="s">
        <v>23</v>
      </c>
      <c r="C17" s="68" t="s">
        <v>26</v>
      </c>
      <c r="D17" s="104">
        <v>80</v>
      </c>
      <c r="E17" s="105">
        <v>3500</v>
      </c>
      <c r="F17" s="106">
        <f t="shared" si="0"/>
        <v>280000</v>
      </c>
    </row>
    <row r="18" spans="1:6" ht="36">
      <c r="A18" s="71" t="s">
        <v>102</v>
      </c>
      <c r="B18" s="67" t="s">
        <v>59</v>
      </c>
      <c r="C18" s="68" t="s">
        <v>22</v>
      </c>
      <c r="D18" s="104">
        <v>150</v>
      </c>
      <c r="E18" s="105">
        <v>3500</v>
      </c>
      <c r="F18" s="106">
        <f t="shared" si="0"/>
        <v>525000</v>
      </c>
    </row>
    <row r="19" spans="1:6" ht="24">
      <c r="A19" s="71" t="s">
        <v>11</v>
      </c>
      <c r="B19" s="67" t="s">
        <v>0</v>
      </c>
      <c r="C19" s="68" t="s">
        <v>22</v>
      </c>
      <c r="D19" s="104">
        <v>150</v>
      </c>
      <c r="E19" s="105">
        <v>6000</v>
      </c>
      <c r="F19" s="106">
        <f t="shared" si="0"/>
        <v>900000</v>
      </c>
    </row>
    <row r="20" spans="1:6" ht="36">
      <c r="A20" s="71" t="s">
        <v>70</v>
      </c>
      <c r="B20" s="67" t="s">
        <v>1</v>
      </c>
      <c r="C20" s="68" t="s">
        <v>22</v>
      </c>
      <c r="D20" s="104">
        <v>150</v>
      </c>
      <c r="E20" s="105">
        <v>3000</v>
      </c>
      <c r="F20" s="106">
        <f t="shared" si="0"/>
        <v>450000</v>
      </c>
    </row>
    <row r="21" spans="1:6" ht="36">
      <c r="A21" s="71" t="s">
        <v>71</v>
      </c>
      <c r="B21" s="67" t="s">
        <v>2</v>
      </c>
      <c r="C21" s="68" t="s">
        <v>38</v>
      </c>
      <c r="D21" s="104">
        <v>60</v>
      </c>
      <c r="E21" s="105">
        <v>2000</v>
      </c>
      <c r="F21" s="106">
        <f t="shared" si="0"/>
        <v>120000</v>
      </c>
    </row>
    <row r="22" spans="1:6" ht="24">
      <c r="A22" s="71" t="s">
        <v>38</v>
      </c>
      <c r="B22" s="67" t="s">
        <v>3</v>
      </c>
      <c r="C22" s="68" t="s">
        <v>22</v>
      </c>
      <c r="D22" s="104">
        <v>150</v>
      </c>
      <c r="E22" s="105">
        <v>3000</v>
      </c>
      <c r="F22" s="106">
        <f t="shared" si="0"/>
        <v>450000</v>
      </c>
    </row>
    <row r="23" spans="1:6" ht="24">
      <c r="A23" s="71" t="s">
        <v>72</v>
      </c>
      <c r="B23" s="67" t="s">
        <v>4</v>
      </c>
      <c r="C23" s="68" t="s">
        <v>22</v>
      </c>
      <c r="D23" s="104">
        <v>60</v>
      </c>
      <c r="E23" s="105">
        <v>5000</v>
      </c>
      <c r="F23" s="106">
        <f t="shared" si="0"/>
        <v>300000</v>
      </c>
    </row>
    <row r="24" spans="1:6" ht="24">
      <c r="A24" s="71" t="s">
        <v>73</v>
      </c>
      <c r="B24" s="67" t="s">
        <v>5</v>
      </c>
      <c r="C24" s="68" t="s">
        <v>22</v>
      </c>
      <c r="D24" s="104">
        <v>60</v>
      </c>
      <c r="E24" s="105">
        <v>5000</v>
      </c>
      <c r="F24" s="106">
        <f t="shared" si="0"/>
        <v>300000</v>
      </c>
    </row>
    <row r="25" spans="1:6" ht="24">
      <c r="A25" s="71" t="s">
        <v>74</v>
      </c>
      <c r="B25" s="67" t="s">
        <v>6</v>
      </c>
      <c r="C25" s="68" t="s">
        <v>38</v>
      </c>
      <c r="D25" s="104">
        <v>70</v>
      </c>
      <c r="E25" s="105">
        <v>4500</v>
      </c>
      <c r="F25" s="106">
        <f t="shared" si="0"/>
        <v>315000</v>
      </c>
    </row>
    <row r="26" spans="1:6" ht="24">
      <c r="A26" s="71" t="s">
        <v>75</v>
      </c>
      <c r="B26" s="67" t="s">
        <v>7</v>
      </c>
      <c r="C26" s="68" t="s">
        <v>22</v>
      </c>
      <c r="D26" s="104">
        <v>5</v>
      </c>
      <c r="E26" s="105">
        <v>18000</v>
      </c>
      <c r="F26" s="106">
        <f t="shared" si="0"/>
        <v>90000</v>
      </c>
    </row>
    <row r="27" spans="1:6" ht="12.75" thickBot="1">
      <c r="A27" s="74"/>
      <c r="B27" s="141" t="s">
        <v>132</v>
      </c>
      <c r="C27" s="141"/>
      <c r="D27" s="141"/>
      <c r="E27" s="142"/>
      <c r="F27" s="107">
        <f>SUM(F8:F26)</f>
        <v>11617500</v>
      </c>
    </row>
    <row r="28" spans="1:6" ht="12.75" thickBot="1">
      <c r="A28" s="43"/>
      <c r="B28" s="44"/>
      <c r="C28" s="44"/>
      <c r="D28" s="44"/>
      <c r="E28" s="102" t="s">
        <v>116</v>
      </c>
      <c r="F28" s="103">
        <f>F27/1700</f>
        <v>6833.823529411765</v>
      </c>
    </row>
    <row r="29" spans="1:6" ht="12">
      <c r="A29" s="28"/>
      <c r="B29" s="45"/>
      <c r="C29" s="45"/>
      <c r="D29" s="45"/>
      <c r="E29" s="84"/>
      <c r="F29" s="46"/>
    </row>
    <row r="30" spans="1:6" ht="15.75" thickBot="1">
      <c r="A30" s="28"/>
      <c r="B30" s="45"/>
      <c r="C30" s="45"/>
      <c r="D30" s="45"/>
      <c r="E30" s="84"/>
      <c r="F30" s="35" t="s">
        <v>106</v>
      </c>
    </row>
    <row r="31" spans="1:6" ht="13.5" thickBot="1" thickTop="1">
      <c r="A31" s="47" t="s">
        <v>33</v>
      </c>
      <c r="B31" s="48" t="s">
        <v>34</v>
      </c>
      <c r="C31" s="49" t="s">
        <v>43</v>
      </c>
      <c r="D31" s="50" t="s">
        <v>35</v>
      </c>
      <c r="E31" s="51" t="s">
        <v>44</v>
      </c>
      <c r="F31" s="52" t="s">
        <v>36</v>
      </c>
    </row>
    <row r="32" spans="1:6" ht="12">
      <c r="A32" s="78"/>
      <c r="B32" s="64" t="s">
        <v>8</v>
      </c>
      <c r="C32" s="73"/>
      <c r="D32" s="73"/>
      <c r="E32" s="85"/>
      <c r="F32" s="79"/>
    </row>
    <row r="33" spans="1:6" ht="24">
      <c r="A33" s="71" t="s">
        <v>40</v>
      </c>
      <c r="B33" s="67" t="s">
        <v>133</v>
      </c>
      <c r="C33" s="68" t="s">
        <v>22</v>
      </c>
      <c r="D33" s="104">
        <v>160</v>
      </c>
      <c r="E33" s="105">
        <v>20000</v>
      </c>
      <c r="F33" s="108">
        <f>D33*E33</f>
        <v>3200000</v>
      </c>
    </row>
    <row r="34" spans="1:6" ht="12">
      <c r="A34" s="71" t="s">
        <v>46</v>
      </c>
      <c r="B34" s="67" t="s">
        <v>77</v>
      </c>
      <c r="C34" s="68" t="s">
        <v>38</v>
      </c>
      <c r="D34" s="104">
        <v>50</v>
      </c>
      <c r="E34" s="105">
        <v>6000</v>
      </c>
      <c r="F34" s="108">
        <f>D34*E34</f>
        <v>300000</v>
      </c>
    </row>
    <row r="35" spans="1:6" ht="36">
      <c r="A35" s="71" t="s">
        <v>67</v>
      </c>
      <c r="B35" s="67" t="s">
        <v>134</v>
      </c>
      <c r="C35" s="68" t="s">
        <v>26</v>
      </c>
      <c r="D35" s="104">
        <v>3</v>
      </c>
      <c r="E35" s="105">
        <v>250000</v>
      </c>
      <c r="F35" s="108">
        <f>D35*E35</f>
        <v>750000</v>
      </c>
    </row>
    <row r="36" spans="1:6" ht="24">
      <c r="A36" s="71" t="s">
        <v>79</v>
      </c>
      <c r="B36" s="67" t="s">
        <v>110</v>
      </c>
      <c r="C36" s="68"/>
      <c r="D36" s="104"/>
      <c r="E36" s="105"/>
      <c r="F36" s="109"/>
    </row>
    <row r="37" spans="1:6" ht="12">
      <c r="A37" s="71" t="s">
        <v>52</v>
      </c>
      <c r="B37" s="67" t="s">
        <v>135</v>
      </c>
      <c r="C37" s="68" t="s">
        <v>41</v>
      </c>
      <c r="D37" s="104">
        <v>120</v>
      </c>
      <c r="E37" s="105">
        <v>4000</v>
      </c>
      <c r="F37" s="108">
        <f>D37*E37</f>
        <v>480000</v>
      </c>
    </row>
    <row r="38" spans="1:6" ht="12">
      <c r="A38" s="71" t="s">
        <v>54</v>
      </c>
      <c r="B38" s="67" t="s">
        <v>136</v>
      </c>
      <c r="C38" s="68" t="s">
        <v>41</v>
      </c>
      <c r="D38" s="104">
        <v>120</v>
      </c>
      <c r="E38" s="105">
        <v>4000</v>
      </c>
      <c r="F38" s="108">
        <f>D38*E38</f>
        <v>480000</v>
      </c>
    </row>
    <row r="39" spans="1:6" ht="12">
      <c r="A39" s="71" t="s">
        <v>56</v>
      </c>
      <c r="B39" s="67" t="s">
        <v>111</v>
      </c>
      <c r="C39" s="68" t="s">
        <v>41</v>
      </c>
      <c r="D39" s="104">
        <v>50</v>
      </c>
      <c r="E39" s="105">
        <v>4000</v>
      </c>
      <c r="F39" s="108">
        <f>D39*E39</f>
        <v>200000</v>
      </c>
    </row>
    <row r="40" spans="1:6" ht="12">
      <c r="A40" s="71" t="s">
        <v>83</v>
      </c>
      <c r="B40" s="67" t="s">
        <v>78</v>
      </c>
      <c r="C40" s="68" t="s">
        <v>41</v>
      </c>
      <c r="D40" s="104">
        <v>20</v>
      </c>
      <c r="E40" s="105">
        <v>3000</v>
      </c>
      <c r="F40" s="108">
        <f>D40*E40</f>
        <v>60000</v>
      </c>
    </row>
    <row r="41" spans="1:6" ht="12">
      <c r="A41" s="71" t="s">
        <v>76</v>
      </c>
      <c r="B41" s="67" t="s">
        <v>137</v>
      </c>
      <c r="C41" s="68"/>
      <c r="D41" s="104"/>
      <c r="E41" s="105"/>
      <c r="F41" s="109"/>
    </row>
    <row r="42" spans="1:6" ht="12">
      <c r="A42" s="71" t="s">
        <v>52</v>
      </c>
      <c r="B42" s="67" t="s">
        <v>138</v>
      </c>
      <c r="C42" s="68" t="s">
        <v>22</v>
      </c>
      <c r="D42" s="104">
        <v>10</v>
      </c>
      <c r="E42" s="105">
        <v>15000</v>
      </c>
      <c r="F42" s="108">
        <f>D42*E42</f>
        <v>150000</v>
      </c>
    </row>
    <row r="43" spans="1:6" ht="12.75" thickBot="1">
      <c r="A43" s="76" t="s">
        <v>54</v>
      </c>
      <c r="B43" s="77" t="s">
        <v>139</v>
      </c>
      <c r="C43" s="72" t="s">
        <v>22</v>
      </c>
      <c r="D43" s="110">
        <v>35</v>
      </c>
      <c r="E43" s="111">
        <v>15000</v>
      </c>
      <c r="F43" s="112">
        <f>D43*E43</f>
        <v>525000</v>
      </c>
    </row>
    <row r="44" spans="1:6" ht="12.75" thickBot="1">
      <c r="A44" s="80"/>
      <c r="B44" s="140" t="s">
        <v>140</v>
      </c>
      <c r="C44" s="140"/>
      <c r="D44" s="140"/>
      <c r="E44" s="140"/>
      <c r="F44" s="113">
        <f>SUM(F33:F43)</f>
        <v>6145000</v>
      </c>
    </row>
    <row r="45" spans="1:6" ht="12.75" thickBot="1">
      <c r="A45" s="98"/>
      <c r="B45" s="99"/>
      <c r="C45" s="99"/>
      <c r="D45" s="99"/>
      <c r="E45" s="114" t="s">
        <v>116</v>
      </c>
      <c r="F45" s="115">
        <f>F44/1700</f>
        <v>3614.705882352941</v>
      </c>
    </row>
    <row r="46" spans="1:6" ht="12">
      <c r="A46" s="78"/>
      <c r="B46" s="64" t="s">
        <v>80</v>
      </c>
      <c r="C46" s="73"/>
      <c r="D46" s="73"/>
      <c r="E46" s="85"/>
      <c r="F46" s="79"/>
    </row>
    <row r="47" spans="1:6" ht="24">
      <c r="A47" s="71" t="s">
        <v>40</v>
      </c>
      <c r="B47" s="67" t="s">
        <v>81</v>
      </c>
      <c r="C47" s="68"/>
      <c r="D47" s="104"/>
      <c r="E47" s="105"/>
      <c r="F47" s="108"/>
    </row>
    <row r="48" spans="1:6" ht="12">
      <c r="A48" s="71" t="s">
        <v>54</v>
      </c>
      <c r="B48" s="67" t="s">
        <v>141</v>
      </c>
      <c r="C48" s="68" t="s">
        <v>38</v>
      </c>
      <c r="D48" s="104">
        <v>120</v>
      </c>
      <c r="E48" s="105">
        <v>5000</v>
      </c>
      <c r="F48" s="108">
        <f aca="true" t="shared" si="1" ref="F48:F54">D48*E48</f>
        <v>600000</v>
      </c>
    </row>
    <row r="49" spans="1:6" ht="12">
      <c r="A49" s="71" t="s">
        <v>56</v>
      </c>
      <c r="B49" s="67" t="s">
        <v>82</v>
      </c>
      <c r="C49" s="68" t="s">
        <v>38</v>
      </c>
      <c r="D49" s="104">
        <v>120</v>
      </c>
      <c r="E49" s="105">
        <v>4000</v>
      </c>
      <c r="F49" s="108">
        <f t="shared" si="1"/>
        <v>480000</v>
      </c>
    </row>
    <row r="50" spans="1:6" ht="12">
      <c r="A50" s="71" t="s">
        <v>83</v>
      </c>
      <c r="B50" s="67" t="s">
        <v>142</v>
      </c>
      <c r="C50" s="68" t="s">
        <v>38</v>
      </c>
      <c r="D50" s="104">
        <v>150</v>
      </c>
      <c r="E50" s="105">
        <v>4500</v>
      </c>
      <c r="F50" s="108">
        <f t="shared" si="1"/>
        <v>675000</v>
      </c>
    </row>
    <row r="51" spans="1:6" ht="12">
      <c r="A51" s="71" t="s">
        <v>84</v>
      </c>
      <c r="B51" s="67" t="s">
        <v>112</v>
      </c>
      <c r="C51" s="68" t="s">
        <v>38</v>
      </c>
      <c r="D51" s="104">
        <v>140</v>
      </c>
      <c r="E51" s="105">
        <v>3000</v>
      </c>
      <c r="F51" s="108">
        <f t="shared" si="1"/>
        <v>420000</v>
      </c>
    </row>
    <row r="52" spans="1:6" ht="12">
      <c r="A52" s="71" t="s">
        <v>86</v>
      </c>
      <c r="B52" s="67" t="s">
        <v>85</v>
      </c>
      <c r="C52" s="68" t="s">
        <v>38</v>
      </c>
      <c r="D52" s="104">
        <v>50</v>
      </c>
      <c r="E52" s="105">
        <v>4000</v>
      </c>
      <c r="F52" s="108">
        <f t="shared" si="1"/>
        <v>200000</v>
      </c>
    </row>
    <row r="53" spans="1:6" ht="12">
      <c r="A53" s="71" t="s">
        <v>130</v>
      </c>
      <c r="B53" s="67" t="s">
        <v>87</v>
      </c>
      <c r="C53" s="68" t="s">
        <v>38</v>
      </c>
      <c r="D53" s="104">
        <v>30</v>
      </c>
      <c r="E53" s="105">
        <v>4000</v>
      </c>
      <c r="F53" s="108">
        <f t="shared" si="1"/>
        <v>120000</v>
      </c>
    </row>
    <row r="54" spans="1:6" ht="36">
      <c r="A54" s="71" t="s">
        <v>46</v>
      </c>
      <c r="B54" s="67" t="s">
        <v>88</v>
      </c>
      <c r="C54" s="68" t="s">
        <v>89</v>
      </c>
      <c r="D54" s="104">
        <v>40</v>
      </c>
      <c r="E54" s="105">
        <v>6500</v>
      </c>
      <c r="F54" s="108">
        <f t="shared" si="1"/>
        <v>260000</v>
      </c>
    </row>
    <row r="55" spans="1:6" ht="36">
      <c r="A55" s="71" t="s">
        <v>67</v>
      </c>
      <c r="B55" s="67" t="s">
        <v>113</v>
      </c>
      <c r="C55" s="68"/>
      <c r="D55" s="104"/>
      <c r="E55" s="105"/>
      <c r="F55" s="108"/>
    </row>
    <row r="56" spans="1:6" ht="24">
      <c r="A56" s="71" t="s">
        <v>52</v>
      </c>
      <c r="B56" s="67" t="s">
        <v>143</v>
      </c>
      <c r="C56" s="68" t="s">
        <v>22</v>
      </c>
      <c r="D56" s="104">
        <v>90</v>
      </c>
      <c r="E56" s="105">
        <v>14000</v>
      </c>
      <c r="F56" s="112">
        <f>D56*E56</f>
        <v>1260000</v>
      </c>
    </row>
    <row r="57" spans="1:6" ht="12.75" thickBot="1">
      <c r="A57" s="81" t="s">
        <v>144</v>
      </c>
      <c r="B57" s="77" t="s">
        <v>90</v>
      </c>
      <c r="C57" s="72" t="s">
        <v>38</v>
      </c>
      <c r="D57" s="110">
        <v>25</v>
      </c>
      <c r="E57" s="111">
        <v>7500</v>
      </c>
      <c r="F57" s="112">
        <f>D57*E57</f>
        <v>187500</v>
      </c>
    </row>
    <row r="58" spans="1:6" ht="12.75" thickBot="1">
      <c r="A58" s="80"/>
      <c r="B58" s="140" t="s">
        <v>145</v>
      </c>
      <c r="C58" s="140"/>
      <c r="D58" s="140"/>
      <c r="E58" s="140"/>
      <c r="F58" s="113">
        <f>SUM(F46:F57)</f>
        <v>4202500</v>
      </c>
    </row>
    <row r="59" spans="1:6" ht="12.75" thickBot="1">
      <c r="A59" s="98"/>
      <c r="B59" s="99"/>
      <c r="C59" s="99"/>
      <c r="D59" s="99"/>
      <c r="E59" s="114" t="s">
        <v>116</v>
      </c>
      <c r="F59" s="115">
        <f>F58/1700</f>
        <v>2472.0588235294117</v>
      </c>
    </row>
    <row r="60" spans="1:6" ht="12">
      <c r="A60" s="78"/>
      <c r="B60" s="64" t="s">
        <v>42</v>
      </c>
      <c r="C60" s="73"/>
      <c r="D60" s="73"/>
      <c r="E60" s="85"/>
      <c r="F60" s="75"/>
    </row>
    <row r="61" spans="1:6" ht="24">
      <c r="A61" s="71" t="s">
        <v>40</v>
      </c>
      <c r="B61" s="67" t="s">
        <v>91</v>
      </c>
      <c r="C61" s="68" t="s">
        <v>38</v>
      </c>
      <c r="D61" s="104">
        <v>25</v>
      </c>
      <c r="E61" s="105">
        <v>9500</v>
      </c>
      <c r="F61" s="108">
        <f aca="true" t="shared" si="2" ref="F61:F66">D61*E61</f>
        <v>237500</v>
      </c>
    </row>
    <row r="62" spans="1:6" ht="72">
      <c r="A62" s="71" t="s">
        <v>46</v>
      </c>
      <c r="B62" s="67" t="s">
        <v>60</v>
      </c>
      <c r="C62" s="68" t="s">
        <v>92</v>
      </c>
      <c r="D62" s="104">
        <v>11</v>
      </c>
      <c r="E62" s="105">
        <v>180000</v>
      </c>
      <c r="F62" s="108">
        <f t="shared" si="2"/>
        <v>1980000</v>
      </c>
    </row>
    <row r="63" spans="1:6" ht="24">
      <c r="A63" s="71" t="s">
        <v>67</v>
      </c>
      <c r="B63" s="67" t="s">
        <v>94</v>
      </c>
      <c r="C63" s="68"/>
      <c r="D63" s="104"/>
      <c r="E63" s="105"/>
      <c r="F63" s="108"/>
    </row>
    <row r="64" spans="1:6" ht="12">
      <c r="A64" s="71" t="s">
        <v>52</v>
      </c>
      <c r="B64" s="67" t="s">
        <v>114</v>
      </c>
      <c r="C64" s="68" t="s">
        <v>92</v>
      </c>
      <c r="D64" s="104">
        <v>11</v>
      </c>
      <c r="E64" s="105">
        <v>42000</v>
      </c>
      <c r="F64" s="108">
        <f t="shared" si="2"/>
        <v>462000</v>
      </c>
    </row>
    <row r="65" spans="1:6" ht="12">
      <c r="A65" s="71" t="s">
        <v>54</v>
      </c>
      <c r="B65" s="67" t="s">
        <v>95</v>
      </c>
      <c r="C65" s="68" t="s">
        <v>96</v>
      </c>
      <c r="D65" s="104">
        <v>11</v>
      </c>
      <c r="E65" s="105">
        <v>4000</v>
      </c>
      <c r="F65" s="108">
        <f t="shared" si="2"/>
        <v>44000</v>
      </c>
    </row>
    <row r="66" spans="1:6" ht="12.75" thickBot="1">
      <c r="A66" s="76" t="s">
        <v>83</v>
      </c>
      <c r="B66" s="77" t="s">
        <v>61</v>
      </c>
      <c r="C66" s="72" t="s">
        <v>39</v>
      </c>
      <c r="D66" s="104">
        <v>11</v>
      </c>
      <c r="E66" s="111">
        <v>4000</v>
      </c>
      <c r="F66" s="109">
        <f t="shared" si="2"/>
        <v>44000</v>
      </c>
    </row>
    <row r="67" spans="1:6" ht="12.75" thickBot="1">
      <c r="A67" s="80"/>
      <c r="B67" s="140" t="s">
        <v>62</v>
      </c>
      <c r="C67" s="140"/>
      <c r="D67" s="140"/>
      <c r="E67" s="140"/>
      <c r="F67" s="113">
        <f>SUM(F61:F66)</f>
        <v>2767500</v>
      </c>
    </row>
    <row r="68" spans="1:6" ht="12.75" thickBot="1">
      <c r="A68" s="28"/>
      <c r="B68" s="45"/>
      <c r="C68" s="45"/>
      <c r="D68" s="45"/>
      <c r="E68" s="114" t="s">
        <v>116</v>
      </c>
      <c r="F68" s="115">
        <f>F67/1700</f>
        <v>1627.9411764705883</v>
      </c>
    </row>
    <row r="69" spans="1:6" ht="12">
      <c r="A69" s="28"/>
      <c r="B69" s="45"/>
      <c r="C69" s="45"/>
      <c r="D69" s="45"/>
      <c r="E69" s="84"/>
      <c r="F69" s="46"/>
    </row>
    <row r="70" spans="1:6" ht="15.75" thickBot="1">
      <c r="A70" s="28"/>
      <c r="B70" s="45"/>
      <c r="C70" s="45"/>
      <c r="D70" s="45"/>
      <c r="E70" s="84"/>
      <c r="F70" s="83" t="s">
        <v>107</v>
      </c>
    </row>
    <row r="71" spans="1:6" ht="13.5" thickBot="1" thickTop="1">
      <c r="A71" s="47" t="s">
        <v>33</v>
      </c>
      <c r="B71" s="48" t="s">
        <v>34</v>
      </c>
      <c r="C71" s="49" t="s">
        <v>43</v>
      </c>
      <c r="D71" s="50" t="s">
        <v>35</v>
      </c>
      <c r="E71" s="51" t="s">
        <v>44</v>
      </c>
      <c r="F71" s="52" t="s">
        <v>36</v>
      </c>
    </row>
    <row r="72" spans="1:6" ht="12">
      <c r="A72" s="6"/>
      <c r="B72" s="22" t="s">
        <v>97</v>
      </c>
      <c r="C72" s="14"/>
      <c r="D72" s="15"/>
      <c r="E72" s="16"/>
      <c r="F72" s="17"/>
    </row>
    <row r="73" spans="1:6" ht="36">
      <c r="A73" s="18" t="s">
        <v>40</v>
      </c>
      <c r="B73" s="19" t="s">
        <v>93</v>
      </c>
      <c r="C73" s="7" t="s">
        <v>38</v>
      </c>
      <c r="D73" s="116">
        <v>80</v>
      </c>
      <c r="E73" s="117">
        <v>9500</v>
      </c>
      <c r="F73" s="118">
        <f>D73*E73</f>
        <v>760000</v>
      </c>
    </row>
    <row r="74" spans="1:6" ht="24">
      <c r="A74" s="18" t="s">
        <v>46</v>
      </c>
      <c r="B74" s="19" t="s">
        <v>98</v>
      </c>
      <c r="C74" s="7" t="s">
        <v>38</v>
      </c>
      <c r="D74" s="116">
        <v>120</v>
      </c>
      <c r="E74" s="117">
        <v>3000</v>
      </c>
      <c r="F74" s="119">
        <f>D74*E74</f>
        <v>360000</v>
      </c>
    </row>
    <row r="75" spans="1:6" ht="37.5" customHeight="1">
      <c r="A75" s="18" t="s">
        <v>67</v>
      </c>
      <c r="B75" s="19" t="s">
        <v>63</v>
      </c>
      <c r="C75" s="7" t="s">
        <v>38</v>
      </c>
      <c r="D75" s="116">
        <v>132</v>
      </c>
      <c r="E75" s="117">
        <v>7500</v>
      </c>
      <c r="F75" s="119">
        <f>D75*E75</f>
        <v>990000</v>
      </c>
    </row>
    <row r="76" spans="1:6" ht="24">
      <c r="A76" s="18" t="s">
        <v>79</v>
      </c>
      <c r="B76" s="19" t="s">
        <v>64</v>
      </c>
      <c r="C76" s="13" t="s">
        <v>131</v>
      </c>
      <c r="D76" s="116">
        <v>25</v>
      </c>
      <c r="E76" s="117">
        <v>37000</v>
      </c>
      <c r="F76" s="119">
        <f>D76*E76</f>
        <v>925000</v>
      </c>
    </row>
    <row r="77" spans="1:6" ht="24">
      <c r="A77" s="18" t="s">
        <v>76</v>
      </c>
      <c r="B77" s="19" t="s">
        <v>99</v>
      </c>
      <c r="C77" s="7" t="s">
        <v>38</v>
      </c>
      <c r="D77" s="116">
        <v>160</v>
      </c>
      <c r="E77" s="117">
        <v>3500</v>
      </c>
      <c r="F77" s="119">
        <f>D77*E77</f>
        <v>560000</v>
      </c>
    </row>
    <row r="78" spans="1:6" ht="24">
      <c r="A78" s="11" t="s">
        <v>68</v>
      </c>
      <c r="B78" s="55" t="s">
        <v>65</v>
      </c>
      <c r="C78" s="13"/>
      <c r="D78" s="120"/>
      <c r="E78" s="121"/>
      <c r="F78" s="119"/>
    </row>
    <row r="79" spans="1:6" ht="12">
      <c r="A79" s="18" t="s">
        <v>52</v>
      </c>
      <c r="B79" s="54" t="s">
        <v>100</v>
      </c>
      <c r="C79" s="7" t="s">
        <v>96</v>
      </c>
      <c r="D79" s="116">
        <v>26</v>
      </c>
      <c r="E79" s="117">
        <v>4000</v>
      </c>
      <c r="F79" s="119">
        <f>D79*E79</f>
        <v>104000</v>
      </c>
    </row>
    <row r="80" spans="1:6" ht="12">
      <c r="A80" s="18" t="s">
        <v>54</v>
      </c>
      <c r="B80" s="54" t="s">
        <v>66</v>
      </c>
      <c r="C80" s="7" t="s">
        <v>39</v>
      </c>
      <c r="D80" s="116">
        <v>52</v>
      </c>
      <c r="E80" s="117">
        <v>6000</v>
      </c>
      <c r="F80" s="119">
        <f>D80*E80</f>
        <v>312000</v>
      </c>
    </row>
    <row r="81" spans="1:6" ht="12">
      <c r="A81" s="18" t="s">
        <v>56</v>
      </c>
      <c r="B81" s="54" t="s">
        <v>27</v>
      </c>
      <c r="C81" s="7" t="s">
        <v>39</v>
      </c>
      <c r="D81" s="116">
        <v>26</v>
      </c>
      <c r="E81" s="117">
        <v>7000</v>
      </c>
      <c r="F81" s="119">
        <f>D81*E81</f>
        <v>182000</v>
      </c>
    </row>
    <row r="82" spans="1:6" ht="12.75" thickBot="1">
      <c r="A82" s="20" t="s">
        <v>83</v>
      </c>
      <c r="B82" s="56" t="s">
        <v>101</v>
      </c>
      <c r="C82" s="21" t="s">
        <v>39</v>
      </c>
      <c r="D82" s="122">
        <v>26</v>
      </c>
      <c r="E82" s="123">
        <v>2000</v>
      </c>
      <c r="F82" s="119">
        <f>D82*E82</f>
        <v>52000</v>
      </c>
    </row>
    <row r="83" spans="1:6" ht="13.5" thickBot="1" thickTop="1">
      <c r="A83" s="57"/>
      <c r="B83" s="143" t="s">
        <v>28</v>
      </c>
      <c r="C83" s="144"/>
      <c r="D83" s="144"/>
      <c r="E83" s="144"/>
      <c r="F83" s="124">
        <f>SUM(F73:F82)</f>
        <v>4245000</v>
      </c>
    </row>
    <row r="84" spans="1:6" ht="12.75" thickBot="1">
      <c r="A84" s="29"/>
      <c r="B84" s="100"/>
      <c r="C84" s="101"/>
      <c r="D84" s="101"/>
      <c r="E84" s="114" t="s">
        <v>116</v>
      </c>
      <c r="F84" s="115">
        <f>F83/1700</f>
        <v>2497.0588235294117</v>
      </c>
    </row>
    <row r="85" spans="1:6" ht="12">
      <c r="A85" s="6"/>
      <c r="B85" s="42" t="s">
        <v>103</v>
      </c>
      <c r="C85" s="7"/>
      <c r="D85" s="8"/>
      <c r="E85" s="9"/>
      <c r="F85" s="10"/>
    </row>
    <row r="86" spans="1:6" ht="36">
      <c r="A86" s="18" t="s">
        <v>40</v>
      </c>
      <c r="B86" s="19" t="s">
        <v>104</v>
      </c>
      <c r="C86" s="7" t="s">
        <v>131</v>
      </c>
      <c r="D86" s="116">
        <v>150</v>
      </c>
      <c r="E86" s="117">
        <v>5000</v>
      </c>
      <c r="F86" s="118">
        <f>D86*E86</f>
        <v>750000</v>
      </c>
    </row>
    <row r="87" spans="1:6" ht="39" customHeight="1">
      <c r="A87" s="18" t="s">
        <v>46</v>
      </c>
      <c r="B87" s="19" t="s">
        <v>105</v>
      </c>
      <c r="C87" s="7" t="s">
        <v>131</v>
      </c>
      <c r="D87" s="116">
        <v>150</v>
      </c>
      <c r="E87" s="117">
        <v>5000</v>
      </c>
      <c r="F87" s="118">
        <f>D87*E87</f>
        <v>750000</v>
      </c>
    </row>
    <row r="88" spans="1:6" ht="24">
      <c r="A88" s="18" t="s">
        <v>67</v>
      </c>
      <c r="B88" s="19" t="s">
        <v>9</v>
      </c>
      <c r="C88" s="7" t="s">
        <v>131</v>
      </c>
      <c r="D88" s="116">
        <v>150</v>
      </c>
      <c r="E88" s="117">
        <v>5000</v>
      </c>
      <c r="F88" s="118">
        <f>D88*E88</f>
        <v>750000</v>
      </c>
    </row>
    <row r="89" spans="1:6" ht="24">
      <c r="A89" s="18" t="s">
        <v>79</v>
      </c>
      <c r="B89" s="19" t="s">
        <v>10</v>
      </c>
      <c r="C89" s="7" t="s">
        <v>131</v>
      </c>
      <c r="D89" s="116">
        <v>120</v>
      </c>
      <c r="E89" s="117">
        <v>12000</v>
      </c>
      <c r="F89" s="118">
        <f>D89*E89</f>
        <v>1440000</v>
      </c>
    </row>
    <row r="90" spans="1:6" ht="12.75" thickBot="1">
      <c r="A90" s="29"/>
      <c r="B90" s="87"/>
      <c r="C90" s="53"/>
      <c r="D90" s="125"/>
      <c r="E90" s="126"/>
      <c r="F90" s="127"/>
    </row>
    <row r="91" spans="1:6" ht="12.75" thickBot="1">
      <c r="A91" s="58"/>
      <c r="B91" s="145" t="s">
        <v>29</v>
      </c>
      <c r="C91" s="146"/>
      <c r="D91" s="146"/>
      <c r="E91" s="146"/>
      <c r="F91" s="128">
        <f>SUM(F86:F90)</f>
        <v>3690000</v>
      </c>
    </row>
    <row r="92" spans="1:6" ht="12.75" thickBot="1">
      <c r="A92" s="82"/>
      <c r="B92" s="63"/>
      <c r="C92" s="63"/>
      <c r="D92" s="63"/>
      <c r="E92" s="114" t="s">
        <v>116</v>
      </c>
      <c r="F92" s="115">
        <f>F91/1700</f>
        <v>2170.5882352941176</v>
      </c>
    </row>
    <row r="93" spans="1:6" ht="12">
      <c r="A93" s="28"/>
      <c r="B93" s="45"/>
      <c r="C93" s="45"/>
      <c r="D93" s="45"/>
      <c r="E93" s="84"/>
      <c r="F93" s="46"/>
    </row>
    <row r="94" spans="1:6" ht="15.75" thickBot="1">
      <c r="A94" s="62"/>
      <c r="B94" s="63"/>
      <c r="C94" s="63"/>
      <c r="D94" s="63"/>
      <c r="E94" s="86"/>
      <c r="F94" s="83" t="s">
        <v>108</v>
      </c>
    </row>
    <row r="95" spans="1:6" ht="13.5" thickBot="1" thickTop="1">
      <c r="A95" s="47" t="s">
        <v>33</v>
      </c>
      <c r="B95" s="48" t="s">
        <v>34</v>
      </c>
      <c r="C95" s="49" t="s">
        <v>43</v>
      </c>
      <c r="D95" s="50" t="s">
        <v>35</v>
      </c>
      <c r="E95" s="51" t="s">
        <v>44</v>
      </c>
      <c r="F95" s="52" t="s">
        <v>36</v>
      </c>
    </row>
    <row r="96" spans="1:6" ht="12">
      <c r="A96" s="59"/>
      <c r="B96" s="60" t="s">
        <v>12</v>
      </c>
      <c r="C96" s="13"/>
      <c r="D96" s="120"/>
      <c r="E96" s="129"/>
      <c r="F96" s="118"/>
    </row>
    <row r="97" spans="1:6" ht="24">
      <c r="A97" s="71" t="s">
        <v>40</v>
      </c>
      <c r="B97" s="67" t="s">
        <v>13</v>
      </c>
      <c r="C97" s="68"/>
      <c r="D97" s="104"/>
      <c r="E97" s="105"/>
      <c r="F97" s="108"/>
    </row>
    <row r="98" spans="1:6" ht="12">
      <c r="A98" s="71" t="s">
        <v>52</v>
      </c>
      <c r="B98" s="67" t="s">
        <v>14</v>
      </c>
      <c r="C98" s="68" t="s">
        <v>22</v>
      </c>
      <c r="D98" s="104">
        <v>250</v>
      </c>
      <c r="E98" s="105">
        <v>3500</v>
      </c>
      <c r="F98" s="108">
        <f aca="true" t="shared" si="3" ref="F98:F103">D98*E98</f>
        <v>875000</v>
      </c>
    </row>
    <row r="99" spans="1:6" ht="12">
      <c r="A99" s="71" t="s">
        <v>54</v>
      </c>
      <c r="B99" s="67" t="s">
        <v>15</v>
      </c>
      <c r="C99" s="68" t="s">
        <v>22</v>
      </c>
      <c r="D99" s="116">
        <v>150</v>
      </c>
      <c r="E99" s="105">
        <v>3500</v>
      </c>
      <c r="F99" s="108">
        <f t="shared" si="3"/>
        <v>525000</v>
      </c>
    </row>
    <row r="100" spans="1:6" ht="36">
      <c r="A100" s="71" t="s">
        <v>46</v>
      </c>
      <c r="B100" s="67" t="s">
        <v>16</v>
      </c>
      <c r="C100" s="68" t="s">
        <v>22</v>
      </c>
      <c r="D100" s="104">
        <v>30</v>
      </c>
      <c r="E100" s="105">
        <v>6000</v>
      </c>
      <c r="F100" s="108">
        <f t="shared" si="3"/>
        <v>180000</v>
      </c>
    </row>
    <row r="101" spans="1:6" ht="25.5" customHeight="1">
      <c r="A101" s="71" t="s">
        <v>67</v>
      </c>
      <c r="B101" s="67" t="s">
        <v>17</v>
      </c>
      <c r="C101" s="68" t="s">
        <v>22</v>
      </c>
      <c r="D101" s="104">
        <v>60</v>
      </c>
      <c r="E101" s="105">
        <v>4000</v>
      </c>
      <c r="F101" s="108">
        <f t="shared" si="3"/>
        <v>240000</v>
      </c>
    </row>
    <row r="102" spans="1:6" ht="36">
      <c r="A102" s="71" t="s">
        <v>79</v>
      </c>
      <c r="B102" s="67" t="s">
        <v>30</v>
      </c>
      <c r="C102" s="68" t="s">
        <v>22</v>
      </c>
      <c r="D102" s="104">
        <v>50</v>
      </c>
      <c r="E102" s="105">
        <v>4000</v>
      </c>
      <c r="F102" s="108">
        <f t="shared" si="3"/>
        <v>200000</v>
      </c>
    </row>
    <row r="103" spans="1:6" ht="36.75" thickBot="1">
      <c r="A103" s="71" t="s">
        <v>76</v>
      </c>
      <c r="B103" s="67" t="s">
        <v>18</v>
      </c>
      <c r="C103" s="68" t="s">
        <v>38</v>
      </c>
      <c r="D103" s="104">
        <v>160</v>
      </c>
      <c r="E103" s="105">
        <v>1000</v>
      </c>
      <c r="F103" s="112">
        <f t="shared" si="3"/>
        <v>160000</v>
      </c>
    </row>
    <row r="104" spans="1:6" ht="12.75" thickBot="1">
      <c r="A104" s="80"/>
      <c r="B104" s="140" t="s">
        <v>31</v>
      </c>
      <c r="C104" s="140"/>
      <c r="D104" s="140"/>
      <c r="E104" s="140"/>
      <c r="F104" s="113">
        <f>SUM(F98:F103)</f>
        <v>2180000</v>
      </c>
    </row>
    <row r="105" spans="1:6" ht="12.75" thickBot="1">
      <c r="A105" s="28"/>
      <c r="B105" s="45"/>
      <c r="C105" s="45"/>
      <c r="D105" s="45"/>
      <c r="E105" s="114" t="s">
        <v>116</v>
      </c>
      <c r="F105" s="115">
        <f>F104/1700</f>
        <v>1282.3529411764705</v>
      </c>
    </row>
    <row r="106" spans="1:6" ht="15.75" thickBot="1">
      <c r="A106" s="28"/>
      <c r="B106" s="45"/>
      <c r="C106" s="45"/>
      <c r="D106" s="45"/>
      <c r="E106" s="84"/>
      <c r="F106" s="35" t="s">
        <v>21</v>
      </c>
    </row>
    <row r="107" spans="1:6" ht="13.5" thickBot="1" thickTop="1">
      <c r="A107" s="47" t="s">
        <v>33</v>
      </c>
      <c r="B107" s="48" t="s">
        <v>34</v>
      </c>
      <c r="C107" s="49" t="s">
        <v>43</v>
      </c>
      <c r="D107" s="50" t="s">
        <v>35</v>
      </c>
      <c r="E107" s="51" t="s">
        <v>44</v>
      </c>
      <c r="F107" s="52" t="s">
        <v>36</v>
      </c>
    </row>
    <row r="108" spans="1:6" ht="12">
      <c r="A108" s="6"/>
      <c r="B108" s="42" t="s">
        <v>20</v>
      </c>
      <c r="C108" s="7"/>
      <c r="D108" s="116"/>
      <c r="E108" s="117"/>
      <c r="F108" s="118"/>
    </row>
    <row r="109" spans="1:6" ht="36">
      <c r="A109" s="11" t="s">
        <v>40</v>
      </c>
      <c r="B109" s="12" t="s">
        <v>119</v>
      </c>
      <c r="C109" s="13"/>
      <c r="D109" s="120"/>
      <c r="E109" s="129"/>
      <c r="F109" s="119"/>
    </row>
    <row r="110" spans="1:6" ht="12">
      <c r="A110" s="18" t="s">
        <v>52</v>
      </c>
      <c r="B110" s="19" t="s">
        <v>120</v>
      </c>
      <c r="C110" s="7" t="s">
        <v>39</v>
      </c>
      <c r="D110" s="116">
        <v>11</v>
      </c>
      <c r="E110" s="117">
        <v>3000</v>
      </c>
      <c r="F110" s="118">
        <f>D110*E110</f>
        <v>33000</v>
      </c>
    </row>
    <row r="111" spans="1:6" ht="12">
      <c r="A111" s="18" t="s">
        <v>54</v>
      </c>
      <c r="B111" s="19" t="s">
        <v>121</v>
      </c>
      <c r="C111" s="7" t="s">
        <v>39</v>
      </c>
      <c r="D111" s="116">
        <v>8</v>
      </c>
      <c r="E111" s="117">
        <v>5000</v>
      </c>
      <c r="F111" s="118">
        <f>D111*E111</f>
        <v>40000</v>
      </c>
    </row>
    <row r="112" spans="1:6" ht="12">
      <c r="A112" s="18" t="s">
        <v>56</v>
      </c>
      <c r="B112" s="19" t="s">
        <v>122</v>
      </c>
      <c r="C112" s="7" t="s">
        <v>39</v>
      </c>
      <c r="D112" s="116">
        <v>1</v>
      </c>
      <c r="E112" s="117">
        <v>8000</v>
      </c>
      <c r="F112" s="118">
        <f>D112*E112</f>
        <v>8000</v>
      </c>
    </row>
    <row r="113" spans="1:6" ht="48">
      <c r="A113" s="18" t="s">
        <v>46</v>
      </c>
      <c r="B113" s="19" t="s">
        <v>123</v>
      </c>
      <c r="C113" s="7" t="s">
        <v>37</v>
      </c>
      <c r="D113" s="116"/>
      <c r="E113" s="117"/>
      <c r="F113" s="118">
        <v>40000</v>
      </c>
    </row>
    <row r="114" spans="1:6" ht="24">
      <c r="A114" s="11" t="s">
        <v>67</v>
      </c>
      <c r="B114" s="12" t="s">
        <v>124</v>
      </c>
      <c r="C114" s="13" t="s">
        <v>37</v>
      </c>
      <c r="D114" s="120"/>
      <c r="E114" s="129"/>
      <c r="F114" s="119">
        <v>500000</v>
      </c>
    </row>
    <row r="115" spans="1:6" ht="36.75" thickBot="1">
      <c r="A115" s="90" t="s">
        <v>79</v>
      </c>
      <c r="B115" s="91" t="s">
        <v>125</v>
      </c>
      <c r="C115" s="92" t="s">
        <v>37</v>
      </c>
      <c r="D115" s="130"/>
      <c r="E115" s="131"/>
      <c r="F115" s="132">
        <v>300000</v>
      </c>
    </row>
    <row r="116" spans="1:6" ht="12.75" thickBot="1">
      <c r="A116" s="93"/>
      <c r="B116" s="137" t="s">
        <v>32</v>
      </c>
      <c r="C116" s="138"/>
      <c r="D116" s="138"/>
      <c r="E116" s="138"/>
      <c r="F116" s="94">
        <f>SUM(F110:F115)</f>
        <v>921000</v>
      </c>
    </row>
    <row r="117" spans="1:6" ht="12.75" thickBot="1">
      <c r="A117" s="29"/>
      <c r="B117" s="100"/>
      <c r="C117" s="101"/>
      <c r="D117" s="101"/>
      <c r="E117" s="114" t="s">
        <v>116</v>
      </c>
      <c r="F117" s="115">
        <f>F116/1700</f>
        <v>541.7647058823529</v>
      </c>
    </row>
    <row r="118" spans="1:6" ht="12.75" thickBot="1">
      <c r="A118" s="88"/>
      <c r="B118" s="19" t="s">
        <v>126</v>
      </c>
      <c r="C118" s="7"/>
      <c r="D118" s="8"/>
      <c r="E118" s="133"/>
      <c r="F118" s="134">
        <f>F116+F104+F91+F83+F67+F58+F44+F27</f>
        <v>35768500</v>
      </c>
    </row>
    <row r="119" spans="1:6" ht="12.75" thickBot="1">
      <c r="A119" s="88"/>
      <c r="B119" s="89"/>
      <c r="C119" s="14"/>
      <c r="D119" s="15"/>
      <c r="E119" s="114" t="s">
        <v>116</v>
      </c>
      <c r="F119" s="115">
        <f>F118/1700</f>
        <v>21040.29411764706</v>
      </c>
    </row>
    <row r="120" spans="1:6" ht="12.75" thickBot="1">
      <c r="A120" s="18"/>
      <c r="B120" s="19" t="s">
        <v>25</v>
      </c>
      <c r="C120" s="7"/>
      <c r="D120" s="8"/>
      <c r="E120" s="117"/>
      <c r="F120" s="118">
        <f>F118*0.18</f>
        <v>6438330</v>
      </c>
    </row>
    <row r="121" spans="1:6" ht="12.75" thickBot="1">
      <c r="A121" s="58"/>
      <c r="B121" s="95" t="s">
        <v>127</v>
      </c>
      <c r="C121" s="96"/>
      <c r="D121" s="97"/>
      <c r="E121" s="135"/>
      <c r="F121" s="128">
        <f>SUM(F118:F120)</f>
        <v>42227870.294117644</v>
      </c>
    </row>
    <row r="122" spans="1:6" ht="12.75" thickBot="1">
      <c r="A122" s="28"/>
      <c r="B122" s="61"/>
      <c r="C122" s="25"/>
      <c r="D122" s="26"/>
      <c r="E122" s="114" t="s">
        <v>116</v>
      </c>
      <c r="F122" s="115">
        <f>F121/1700</f>
        <v>24839.923702422144</v>
      </c>
    </row>
    <row r="123" spans="1:6" ht="12">
      <c r="A123" s="28"/>
      <c r="B123" s="61"/>
      <c r="C123" s="25"/>
      <c r="D123" s="26"/>
      <c r="E123" s="136" t="s">
        <v>117</v>
      </c>
      <c r="F123" s="136">
        <v>14000</v>
      </c>
    </row>
    <row r="124" spans="1:6" ht="12">
      <c r="A124" s="28"/>
      <c r="B124" s="61"/>
      <c r="C124" s="25"/>
      <c r="D124" s="26"/>
      <c r="E124" s="136" t="s">
        <v>118</v>
      </c>
      <c r="F124" s="136">
        <v>10000</v>
      </c>
    </row>
    <row r="125" spans="1:6" ht="12">
      <c r="A125" s="28"/>
      <c r="B125" s="61"/>
      <c r="C125" s="25"/>
      <c r="D125" s="26"/>
      <c r="E125" s="27"/>
      <c r="F125" s="46"/>
    </row>
    <row r="126" spans="1:6" ht="12">
      <c r="A126" s="28"/>
      <c r="B126" s="61"/>
      <c r="C126" s="25"/>
      <c r="D126" s="26"/>
      <c r="E126" s="27"/>
      <c r="F126" s="46"/>
    </row>
    <row r="127" spans="1:6" ht="12">
      <c r="A127" s="28"/>
      <c r="B127" s="61"/>
      <c r="C127" s="25"/>
      <c r="D127" s="26"/>
      <c r="E127" s="27"/>
      <c r="F127" s="46"/>
    </row>
    <row r="128" spans="1:6" ht="12">
      <c r="A128" s="28"/>
      <c r="B128" s="61"/>
      <c r="C128" s="25"/>
      <c r="D128" s="26"/>
      <c r="E128" s="27"/>
      <c r="F128" s="46"/>
    </row>
    <row r="129" spans="1:6" ht="12">
      <c r="A129" s="28"/>
      <c r="B129" s="61"/>
      <c r="C129" s="25"/>
      <c r="D129" s="26"/>
      <c r="E129" s="27"/>
      <c r="F129" s="46"/>
    </row>
    <row r="130" spans="1:6" ht="12">
      <c r="A130" s="28"/>
      <c r="B130" s="61"/>
      <c r="C130" s="25"/>
      <c r="D130" s="26"/>
      <c r="E130" s="27"/>
      <c r="F130" s="46"/>
    </row>
    <row r="131" spans="1:6" ht="12">
      <c r="A131" s="28"/>
      <c r="B131" s="61"/>
      <c r="C131" s="25"/>
      <c r="D131" s="26"/>
      <c r="E131" s="27"/>
      <c r="F131" s="46"/>
    </row>
    <row r="132" spans="1:6" ht="12">
      <c r="A132" s="28"/>
      <c r="B132" s="61"/>
      <c r="C132" s="25"/>
      <c r="D132" s="26"/>
      <c r="E132" s="27"/>
      <c r="F132" s="46"/>
    </row>
  </sheetData>
  <mergeCells count="9">
    <mergeCell ref="B116:E116"/>
    <mergeCell ref="A3:F3"/>
    <mergeCell ref="B104:E104"/>
    <mergeCell ref="B27:E27"/>
    <mergeCell ref="B44:E44"/>
    <mergeCell ref="B58:E58"/>
    <mergeCell ref="B67:E67"/>
    <mergeCell ref="B83:E83"/>
    <mergeCell ref="B91:E91"/>
  </mergeCells>
  <printOptions/>
  <pageMargins left="0.7" right="0.75" top="0.34" bottom="0.55" header="2.06" footer="0.17"/>
  <pageSetup horizontalDpi="600" verticalDpi="6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Kate McLetchie</cp:lastModifiedBy>
  <cp:lastPrinted>2010-05-13T06:15:31Z</cp:lastPrinted>
  <dcterms:created xsi:type="dcterms:W3CDTF">2009-02-09T19:04:22Z</dcterms:created>
  <dcterms:modified xsi:type="dcterms:W3CDTF">2011-12-07T19:19:29Z</dcterms:modified>
  <cp:category/>
  <cp:version/>
  <cp:contentType/>
  <cp:contentStatus/>
</cp:coreProperties>
</file>