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3"/>
  </bookViews>
  <sheets>
    <sheet name="Community Care Centre of HOPE" sheetId="1" r:id="rId1"/>
    <sheet name="Divya Orphanage, Trichy" sheetId="2" r:id="rId2"/>
    <sheet name="ARIAS Home of HOPE" sheetId="3" r:id="rId3"/>
    <sheet name="Consolidated Total inUSD" sheetId="4" r:id="rId4"/>
  </sheets>
  <definedNames/>
  <calcPr fullCalcOnLoad="1"/>
</workbook>
</file>

<file path=xl/comments1.xml><?xml version="1.0" encoding="utf-8"?>
<comments xmlns="http://schemas.openxmlformats.org/spreadsheetml/2006/main">
  <authors>
    <author>Hope Foundation</author>
  </authors>
  <commentList>
    <comment ref="A18" authorId="0">
      <text>
        <r>
          <rPr>
            <b/>
            <sz val="8"/>
            <rFont val="Tahoma"/>
            <family val="2"/>
          </rPr>
          <t>Hope Foundation:</t>
        </r>
        <r>
          <rPr>
            <sz val="8"/>
            <rFont val="Tahoma"/>
            <family val="2"/>
          </rPr>
          <t xml:space="preserve">
Birthdays, outing, movies, Cable connection 
</t>
        </r>
      </text>
    </comment>
  </commentList>
</comments>
</file>

<file path=xl/comments2.xml><?xml version="1.0" encoding="utf-8"?>
<comments xmlns="http://schemas.openxmlformats.org/spreadsheetml/2006/main">
  <authors>
    <author>Hope Foundation</author>
  </authors>
  <commentList>
    <comment ref="A17" authorId="0">
      <text>
        <r>
          <rPr>
            <b/>
            <sz val="8"/>
            <rFont val="Tahoma"/>
            <family val="2"/>
          </rPr>
          <t>Hope Foundation:</t>
        </r>
        <r>
          <rPr>
            <sz val="8"/>
            <rFont val="Tahoma"/>
            <family val="2"/>
          </rPr>
          <t xml:space="preserve">
Birthdays, Deepavali, Christmas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6" authorId="0">
      <text>
        <r>
          <rPr>
            <sz val="10"/>
            <rFont val="Arial"/>
            <family val="2"/>
          </rPr>
          <t xml:space="preserve">1. Christmas
2. Deepavali
3. Pongal
</t>
        </r>
      </text>
    </comment>
  </commentList>
</comments>
</file>

<file path=xl/sharedStrings.xml><?xml version="1.0" encoding="utf-8"?>
<sst xmlns="http://schemas.openxmlformats.org/spreadsheetml/2006/main" count="80" uniqueCount="54">
  <si>
    <t>Particulars</t>
  </si>
  <si>
    <t>Monthly</t>
  </si>
  <si>
    <t>Yearly</t>
  </si>
  <si>
    <t>Food Expenses</t>
  </si>
  <si>
    <t>Medicines for Children</t>
  </si>
  <si>
    <t>Education for Children</t>
  </si>
  <si>
    <t>Salaries &amp; benefits</t>
  </si>
  <si>
    <t>Toiletry items</t>
  </si>
  <si>
    <t>Electricity</t>
  </si>
  <si>
    <t>Water Tax</t>
  </si>
  <si>
    <t>Telephone Exp</t>
  </si>
  <si>
    <t>Postages Exp</t>
  </si>
  <si>
    <t>Printing &amp; Stationery</t>
  </si>
  <si>
    <t>Photocopy</t>
  </si>
  <si>
    <t>Repair &amp; maintenance</t>
  </si>
  <si>
    <t>Local &amp; Outstation travelling</t>
  </si>
  <si>
    <t>Reports &amp; Media</t>
  </si>
  <si>
    <t>Special Events</t>
  </si>
  <si>
    <t>Rent</t>
  </si>
  <si>
    <t>Total Exp</t>
  </si>
  <si>
    <t>Admn Charges 11%</t>
  </si>
  <si>
    <t>Grand Total</t>
  </si>
  <si>
    <t>Grand Total in USD</t>
  </si>
  <si>
    <t>Clothing &amp; Beding, Toilets for Children</t>
  </si>
  <si>
    <t>Cleaning &amp; maintenac, Gardening</t>
  </si>
  <si>
    <t>Admn Charges</t>
  </si>
  <si>
    <t xml:space="preserve">     Rs.</t>
  </si>
  <si>
    <t xml:space="preserve">    Rs.</t>
  </si>
  <si>
    <t>Salary for the Staff/Wages*</t>
  </si>
  <si>
    <t>Electricity charges</t>
  </si>
  <si>
    <t>Telephone &amp; Internet</t>
  </si>
  <si>
    <t>Building maintenance</t>
  </si>
  <si>
    <t>Conference</t>
  </si>
  <si>
    <t>Travel for project</t>
  </si>
  <si>
    <t>Photocopying</t>
  </si>
  <si>
    <t>Postage&amp;courier</t>
  </si>
  <si>
    <t>Printing &amp; stationery</t>
  </si>
  <si>
    <t>Food expenses</t>
  </si>
  <si>
    <t>Computer repair</t>
  </si>
  <si>
    <t>Special day celebration</t>
  </si>
  <si>
    <t>Medicines for the children</t>
  </si>
  <si>
    <t>Recreational expenses/miscellaneous</t>
  </si>
  <si>
    <t>Total</t>
  </si>
  <si>
    <t>Admin. Expenses</t>
  </si>
  <si>
    <t>Consolidated Total</t>
  </si>
  <si>
    <t>Sl.No</t>
  </si>
  <si>
    <t>Location</t>
  </si>
  <si>
    <t>USD</t>
  </si>
  <si>
    <t>HOPE foundation Community Care Centre  (Tiruneveli)</t>
  </si>
  <si>
    <t>Divya Orphanage  - Trichy</t>
  </si>
  <si>
    <t>ARIAS Home of HOPE  (Chennai )</t>
  </si>
  <si>
    <t xml:space="preserve">Community Care Centre of HOPE ,Tirunelveli </t>
  </si>
  <si>
    <t xml:space="preserve">Divya Orphanage Trichy </t>
  </si>
  <si>
    <t>ARIAS Home of HOPE, Chennai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</si>
</sst>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23" xfId="0" applyFont="1" applyBorder="1" applyAlignment="1">
      <alignment/>
    </xf>
    <xf numFmtId="1" fontId="0" fillId="0" borderId="25" xfId="0" applyNumberFormat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1" fontId="0" fillId="0" borderId="29" xfId="0" applyNumberFormat="1" applyBorder="1" applyAlignment="1">
      <alignment/>
    </xf>
    <xf numFmtId="1" fontId="0" fillId="0" borderId="26" xfId="0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1" fillId="34" borderId="31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39" fillId="0" borderId="3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3">
      <selection activeCell="B30" sqref="B30"/>
    </sheetView>
  </sheetViews>
  <sheetFormatPr defaultColWidth="9.140625" defaultRowHeight="15"/>
  <cols>
    <col min="1" max="1" width="31.28125" style="0" customWidth="1"/>
    <col min="2" max="2" width="21.28125" style="0" customWidth="1"/>
    <col min="3" max="3" width="19.57421875" style="0" customWidth="1"/>
  </cols>
  <sheetData>
    <row r="1" spans="1:3" ht="15.75" thickBot="1">
      <c r="A1" s="32" t="s">
        <v>48</v>
      </c>
      <c r="B1" s="33"/>
      <c r="C1" s="34"/>
    </row>
    <row r="2" spans="1:3" ht="15.75" thickBot="1">
      <c r="A2" s="1" t="s">
        <v>0</v>
      </c>
      <c r="B2" s="2" t="s">
        <v>1</v>
      </c>
      <c r="C2" s="3" t="s">
        <v>2</v>
      </c>
    </row>
    <row r="3" spans="1:3" ht="15">
      <c r="A3" s="4"/>
      <c r="B3" s="5"/>
      <c r="C3" s="6"/>
    </row>
    <row r="4" spans="1:3" ht="15">
      <c r="A4" s="4" t="s">
        <v>3</v>
      </c>
      <c r="B4" s="5">
        <f>540000/12</f>
        <v>45000</v>
      </c>
      <c r="C4" s="6">
        <f>+B4*12</f>
        <v>540000</v>
      </c>
    </row>
    <row r="5" spans="1:3" ht="15">
      <c r="A5" s="4" t="s">
        <v>4</v>
      </c>
      <c r="B5" s="5">
        <f>90000/12</f>
        <v>7500</v>
      </c>
      <c r="C5" s="6">
        <f aca="true" t="shared" si="0" ref="C5:C19">+B5*12</f>
        <v>90000</v>
      </c>
    </row>
    <row r="6" spans="1:3" ht="15">
      <c r="A6" s="4" t="s">
        <v>5</v>
      </c>
      <c r="B6" s="5">
        <f>30000/12</f>
        <v>2500</v>
      </c>
      <c r="C6" s="6">
        <f t="shared" si="0"/>
        <v>30000</v>
      </c>
    </row>
    <row r="7" spans="1:3" ht="15">
      <c r="A7" s="4" t="s">
        <v>6</v>
      </c>
      <c r="B7" s="5">
        <v>60000</v>
      </c>
      <c r="C7" s="6">
        <f t="shared" si="0"/>
        <v>720000</v>
      </c>
    </row>
    <row r="8" spans="1:3" ht="15">
      <c r="A8" s="4" t="s">
        <v>7</v>
      </c>
      <c r="B8" s="5">
        <v>3000</v>
      </c>
      <c r="C8" s="6">
        <f t="shared" si="0"/>
        <v>36000</v>
      </c>
    </row>
    <row r="9" spans="1:3" ht="15">
      <c r="A9" s="4" t="s">
        <v>8</v>
      </c>
      <c r="B9" s="5">
        <f>36000/12</f>
        <v>3000</v>
      </c>
      <c r="C9" s="6">
        <f t="shared" si="0"/>
        <v>36000</v>
      </c>
    </row>
    <row r="10" spans="1:3" ht="15">
      <c r="A10" s="4" t="s">
        <v>9</v>
      </c>
      <c r="B10" s="5">
        <v>1000</v>
      </c>
      <c r="C10" s="6">
        <f t="shared" si="0"/>
        <v>12000</v>
      </c>
    </row>
    <row r="11" spans="1:3" ht="15">
      <c r="A11" s="4" t="s">
        <v>10</v>
      </c>
      <c r="B11" s="5">
        <v>2000</v>
      </c>
      <c r="C11" s="6">
        <f t="shared" si="0"/>
        <v>24000</v>
      </c>
    </row>
    <row r="12" spans="1:3" ht="15">
      <c r="A12" s="4" t="s">
        <v>11</v>
      </c>
      <c r="B12" s="5">
        <v>300</v>
      </c>
      <c r="C12" s="6">
        <f t="shared" si="0"/>
        <v>3600</v>
      </c>
    </row>
    <row r="13" spans="1:3" ht="15">
      <c r="A13" s="4" t="s">
        <v>12</v>
      </c>
      <c r="B13" s="5">
        <v>1000</v>
      </c>
      <c r="C13" s="6">
        <f t="shared" si="0"/>
        <v>12000</v>
      </c>
    </row>
    <row r="14" spans="1:3" ht="15">
      <c r="A14" s="4" t="s">
        <v>13</v>
      </c>
      <c r="B14" s="5">
        <v>500</v>
      </c>
      <c r="C14" s="6">
        <f t="shared" si="0"/>
        <v>6000</v>
      </c>
    </row>
    <row r="15" spans="1:3" ht="15">
      <c r="A15" s="4" t="s">
        <v>14</v>
      </c>
      <c r="B15" s="5">
        <v>1500</v>
      </c>
      <c r="C15" s="6">
        <f t="shared" si="0"/>
        <v>18000</v>
      </c>
    </row>
    <row r="16" spans="1:3" ht="15">
      <c r="A16" s="4" t="s">
        <v>15</v>
      </c>
      <c r="B16" s="5">
        <v>6000</v>
      </c>
      <c r="C16" s="6">
        <f t="shared" si="0"/>
        <v>72000</v>
      </c>
    </row>
    <row r="17" spans="1:3" ht="15">
      <c r="A17" s="4" t="s">
        <v>16</v>
      </c>
      <c r="B17" s="5">
        <v>500</v>
      </c>
      <c r="C17" s="6">
        <f t="shared" si="0"/>
        <v>6000</v>
      </c>
    </row>
    <row r="18" spans="1:3" ht="15">
      <c r="A18" s="4" t="s">
        <v>17</v>
      </c>
      <c r="B18" s="5">
        <v>2000</v>
      </c>
      <c r="C18" s="6">
        <f t="shared" si="0"/>
        <v>24000</v>
      </c>
    </row>
    <row r="19" spans="1:3" ht="15">
      <c r="A19" s="4" t="s">
        <v>18</v>
      </c>
      <c r="B19" s="5">
        <v>6000</v>
      </c>
      <c r="C19" s="6">
        <f t="shared" si="0"/>
        <v>72000</v>
      </c>
    </row>
    <row r="20" spans="1:3" ht="15">
      <c r="A20" s="4"/>
      <c r="B20" s="5"/>
      <c r="C20" s="6"/>
    </row>
    <row r="21" spans="1:3" ht="15">
      <c r="A21" s="4" t="s">
        <v>19</v>
      </c>
      <c r="B21" s="5">
        <f>SUM(B3:B20)</f>
        <v>141800</v>
      </c>
      <c r="C21" s="6">
        <f>+B21*12</f>
        <v>1701600</v>
      </c>
    </row>
    <row r="22" spans="1:3" ht="15">
      <c r="A22" s="4"/>
      <c r="B22" s="5"/>
      <c r="C22" s="6"/>
    </row>
    <row r="23" spans="1:3" ht="15">
      <c r="A23" s="4" t="s">
        <v>20</v>
      </c>
      <c r="B23" s="7">
        <f>+B21*0.11/(1-0.11)</f>
        <v>17525.842696629214</v>
      </c>
      <c r="C23" s="7">
        <f>+C21*0.11/(1-0.11)</f>
        <v>210310.11235955055</v>
      </c>
    </row>
    <row r="24" spans="1:3" ht="15.75" thickBot="1">
      <c r="A24" s="4"/>
      <c r="B24" s="7"/>
      <c r="C24" s="8"/>
    </row>
    <row r="25" spans="1:3" ht="15.75" thickBot="1">
      <c r="A25" s="1" t="s">
        <v>21</v>
      </c>
      <c r="B25" s="9">
        <f>SUM(B21:B23)</f>
        <v>159325.8426966292</v>
      </c>
      <c r="C25" s="10">
        <f>+B25*12</f>
        <v>1911910.1123595503</v>
      </c>
    </row>
    <row r="26" spans="1:3" ht="15.75">
      <c r="A26" s="11" t="s">
        <v>22</v>
      </c>
      <c r="B26" s="12">
        <v>3541</v>
      </c>
      <c r="C26" s="12">
        <v>42487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43.8515625" style="0" customWidth="1"/>
  </cols>
  <sheetData>
    <row r="1" spans="1:3" ht="15.75" thickBot="1">
      <c r="A1" s="39" t="s">
        <v>49</v>
      </c>
      <c r="B1" s="40"/>
      <c r="C1" s="41"/>
    </row>
    <row r="2" spans="1:3" ht="15">
      <c r="A2" s="13" t="s">
        <v>0</v>
      </c>
      <c r="B2" s="14" t="s">
        <v>1</v>
      </c>
      <c r="C2" s="15" t="s">
        <v>2</v>
      </c>
    </row>
    <row r="3" spans="1:3" ht="15">
      <c r="A3" s="4"/>
      <c r="B3" s="5"/>
      <c r="C3" s="6"/>
    </row>
    <row r="4" spans="1:3" ht="15">
      <c r="A4" s="4" t="s">
        <v>3</v>
      </c>
      <c r="B4" s="5">
        <v>45000</v>
      </c>
      <c r="C4" s="6">
        <f>+B4*12</f>
        <v>540000</v>
      </c>
    </row>
    <row r="5" spans="1:3" ht="15">
      <c r="A5" s="4" t="s">
        <v>23</v>
      </c>
      <c r="B5" s="5">
        <v>2500</v>
      </c>
      <c r="C5" s="6">
        <f aca="true" t="shared" si="0" ref="C5:C24">+B5*12</f>
        <v>30000</v>
      </c>
    </row>
    <row r="6" spans="1:3" ht="15">
      <c r="A6" s="4" t="s">
        <v>4</v>
      </c>
      <c r="B6" s="5">
        <v>2000</v>
      </c>
      <c r="C6" s="6">
        <f t="shared" si="0"/>
        <v>24000</v>
      </c>
    </row>
    <row r="7" spans="1:3" ht="15">
      <c r="A7" s="4" t="s">
        <v>5</v>
      </c>
      <c r="B7" s="5">
        <v>5000</v>
      </c>
      <c r="C7" s="6">
        <f t="shared" si="0"/>
        <v>60000</v>
      </c>
    </row>
    <row r="8" spans="1:3" ht="15">
      <c r="A8" s="4" t="s">
        <v>6</v>
      </c>
      <c r="B8" s="5">
        <v>80000</v>
      </c>
      <c r="C8" s="6">
        <f t="shared" si="0"/>
        <v>960000</v>
      </c>
    </row>
    <row r="9" spans="1:3" ht="15">
      <c r="A9" s="4" t="s">
        <v>8</v>
      </c>
      <c r="B9" s="5">
        <v>2500</v>
      </c>
      <c r="C9" s="6">
        <f t="shared" si="0"/>
        <v>30000</v>
      </c>
    </row>
    <row r="10" spans="1:3" ht="15">
      <c r="A10" s="4" t="s">
        <v>10</v>
      </c>
      <c r="B10" s="5">
        <v>3000</v>
      </c>
      <c r="C10" s="6">
        <f t="shared" si="0"/>
        <v>36000</v>
      </c>
    </row>
    <row r="11" spans="1:3" ht="15">
      <c r="A11" s="4" t="s">
        <v>11</v>
      </c>
      <c r="B11" s="5">
        <v>500</v>
      </c>
      <c r="C11" s="6">
        <f t="shared" si="0"/>
        <v>6000</v>
      </c>
    </row>
    <row r="12" spans="1:3" ht="15">
      <c r="A12" s="4" t="s">
        <v>12</v>
      </c>
      <c r="B12" s="5">
        <v>500</v>
      </c>
      <c r="C12" s="6">
        <f t="shared" si="0"/>
        <v>6000</v>
      </c>
    </row>
    <row r="13" spans="1:3" ht="15">
      <c r="A13" s="4" t="s">
        <v>13</v>
      </c>
      <c r="B13" s="5">
        <v>500</v>
      </c>
      <c r="C13" s="6">
        <f t="shared" si="0"/>
        <v>6000</v>
      </c>
    </row>
    <row r="14" spans="1:3" ht="15">
      <c r="A14" s="4" t="s">
        <v>14</v>
      </c>
      <c r="B14" s="5">
        <v>3000</v>
      </c>
      <c r="C14" s="6">
        <f t="shared" si="0"/>
        <v>36000</v>
      </c>
    </row>
    <row r="15" spans="1:3" ht="15">
      <c r="A15" s="4" t="s">
        <v>15</v>
      </c>
      <c r="B15" s="5">
        <v>2500</v>
      </c>
      <c r="C15" s="6">
        <f t="shared" si="0"/>
        <v>30000</v>
      </c>
    </row>
    <row r="16" spans="1:3" ht="15">
      <c r="A16" s="4" t="s">
        <v>16</v>
      </c>
      <c r="B16" s="5">
        <v>500</v>
      </c>
      <c r="C16" s="6">
        <f t="shared" si="0"/>
        <v>6000</v>
      </c>
    </row>
    <row r="17" spans="1:3" ht="15">
      <c r="A17" s="4" t="s">
        <v>17</v>
      </c>
      <c r="B17" s="5">
        <v>1500</v>
      </c>
      <c r="C17" s="6">
        <f t="shared" si="0"/>
        <v>18000</v>
      </c>
    </row>
    <row r="18" spans="1:3" ht="15">
      <c r="A18" s="4" t="s">
        <v>24</v>
      </c>
      <c r="B18" s="5">
        <v>1500</v>
      </c>
      <c r="C18" s="6">
        <f t="shared" si="0"/>
        <v>18000</v>
      </c>
    </row>
    <row r="19" spans="1:3" ht="15">
      <c r="A19" s="4"/>
      <c r="B19" s="5"/>
      <c r="C19" s="6"/>
    </row>
    <row r="20" spans="1:3" ht="15">
      <c r="A20" s="4" t="s">
        <v>19</v>
      </c>
      <c r="B20" s="5">
        <f>SUM(B4:B19)</f>
        <v>150500</v>
      </c>
      <c r="C20" s="6">
        <f t="shared" si="0"/>
        <v>1806000</v>
      </c>
    </row>
    <row r="21" spans="1:3" ht="15">
      <c r="A21" s="4"/>
      <c r="B21" s="5"/>
      <c r="C21" s="6"/>
    </row>
    <row r="22" spans="1:3" ht="15">
      <c r="A22" s="4" t="s">
        <v>25</v>
      </c>
      <c r="B22" s="7">
        <f>+B20*0.11/(1-0.11)</f>
        <v>18601.123595505618</v>
      </c>
      <c r="C22" s="7">
        <f>+C20*0.11/(1-0.11)</f>
        <v>223213.48314606742</v>
      </c>
    </row>
    <row r="23" spans="1:3" ht="15.75" thickBot="1">
      <c r="A23" s="4"/>
      <c r="B23" s="7"/>
      <c r="C23" s="8"/>
    </row>
    <row r="24" spans="1:3" ht="15.75" thickBot="1">
      <c r="A24" s="1" t="s">
        <v>21</v>
      </c>
      <c r="B24" s="9">
        <f>SUM(B20:B22)</f>
        <v>169101.1235955056</v>
      </c>
      <c r="C24" s="9">
        <f t="shared" si="0"/>
        <v>2029213.4831460672</v>
      </c>
    </row>
    <row r="25" spans="1:3" ht="15.75">
      <c r="A25" s="11" t="s">
        <v>22</v>
      </c>
      <c r="B25" s="12">
        <v>3758</v>
      </c>
      <c r="C25" s="12">
        <v>45094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H10" sqref="H10"/>
    </sheetView>
  </sheetViews>
  <sheetFormatPr defaultColWidth="9.140625" defaultRowHeight="15"/>
  <cols>
    <col min="2" max="2" width="28.8515625" style="0" customWidth="1"/>
  </cols>
  <sheetData>
    <row r="1" spans="1:4" ht="15.75" thickBot="1">
      <c r="A1" s="39" t="s">
        <v>50</v>
      </c>
      <c r="B1" s="40"/>
      <c r="C1" s="40"/>
      <c r="D1" s="41"/>
    </row>
    <row r="2" spans="1:4" ht="15">
      <c r="A2" s="16" t="s">
        <v>0</v>
      </c>
      <c r="B2" s="17"/>
      <c r="C2" s="18" t="s">
        <v>1</v>
      </c>
      <c r="D2" s="19" t="s">
        <v>2</v>
      </c>
    </row>
    <row r="3" spans="1:4" ht="15">
      <c r="A3" s="20"/>
      <c r="B3" s="21"/>
      <c r="C3" s="22" t="s">
        <v>26</v>
      </c>
      <c r="D3" s="23" t="s">
        <v>27</v>
      </c>
    </row>
    <row r="4" spans="1:4" ht="15">
      <c r="A4" s="20" t="s">
        <v>28</v>
      </c>
      <c r="B4" s="21"/>
      <c r="C4" s="22">
        <v>148487</v>
      </c>
      <c r="D4" s="23">
        <f>+C4*12</f>
        <v>1781844</v>
      </c>
    </row>
    <row r="5" spans="1:4" ht="15">
      <c r="A5" s="20" t="s">
        <v>18</v>
      </c>
      <c r="B5" s="21"/>
      <c r="C5" s="22">
        <v>4000</v>
      </c>
      <c r="D5" s="23">
        <f aca="true" t="shared" si="0" ref="D5:D20">+C5*12</f>
        <v>48000</v>
      </c>
    </row>
    <row r="6" spans="1:4" ht="15">
      <c r="A6" s="20" t="s">
        <v>29</v>
      </c>
      <c r="B6" s="21"/>
      <c r="C6" s="22">
        <v>7500</v>
      </c>
      <c r="D6" s="23">
        <f t="shared" si="0"/>
        <v>90000</v>
      </c>
    </row>
    <row r="7" spans="1:4" ht="15">
      <c r="A7" s="20" t="s">
        <v>30</v>
      </c>
      <c r="B7" s="21"/>
      <c r="C7" s="22">
        <v>4000</v>
      </c>
      <c r="D7" s="23">
        <f t="shared" si="0"/>
        <v>48000</v>
      </c>
    </row>
    <row r="8" spans="1:4" ht="15">
      <c r="A8" s="20" t="s">
        <v>31</v>
      </c>
      <c r="B8" s="21"/>
      <c r="C8" s="22">
        <v>5000</v>
      </c>
      <c r="D8" s="23">
        <f t="shared" si="0"/>
        <v>60000</v>
      </c>
    </row>
    <row r="9" spans="1:4" ht="15">
      <c r="A9" s="20" t="s">
        <v>32</v>
      </c>
      <c r="B9" s="21"/>
      <c r="C9" s="22">
        <v>2000</v>
      </c>
      <c r="D9" s="23">
        <f t="shared" si="0"/>
        <v>24000</v>
      </c>
    </row>
    <row r="10" spans="1:4" ht="15">
      <c r="A10" s="20" t="s">
        <v>33</v>
      </c>
      <c r="B10" s="21"/>
      <c r="C10" s="22">
        <v>7500</v>
      </c>
      <c r="D10" s="23">
        <f t="shared" si="0"/>
        <v>90000</v>
      </c>
    </row>
    <row r="11" spans="1:4" ht="15">
      <c r="A11" s="20" t="s">
        <v>34</v>
      </c>
      <c r="B11" s="21"/>
      <c r="C11" s="22">
        <v>150</v>
      </c>
      <c r="D11" s="23">
        <f t="shared" si="0"/>
        <v>1800</v>
      </c>
    </row>
    <row r="12" spans="1:4" ht="15">
      <c r="A12" s="20" t="s">
        <v>35</v>
      </c>
      <c r="B12" s="21"/>
      <c r="C12" s="22">
        <v>300</v>
      </c>
      <c r="D12" s="23">
        <f t="shared" si="0"/>
        <v>3600</v>
      </c>
    </row>
    <row r="13" spans="1:4" ht="15">
      <c r="A13" s="20" t="s">
        <v>36</v>
      </c>
      <c r="B13" s="21"/>
      <c r="C13" s="22">
        <v>500</v>
      </c>
      <c r="D13" s="23">
        <f t="shared" si="0"/>
        <v>6000</v>
      </c>
    </row>
    <row r="14" spans="1:4" ht="15">
      <c r="A14" s="20" t="s">
        <v>37</v>
      </c>
      <c r="B14" s="21"/>
      <c r="C14" s="22">
        <v>45000</v>
      </c>
      <c r="D14" s="23">
        <f t="shared" si="0"/>
        <v>540000</v>
      </c>
    </row>
    <row r="15" spans="1:4" ht="15">
      <c r="A15" s="20" t="s">
        <v>38</v>
      </c>
      <c r="B15" s="21"/>
      <c r="C15" s="22">
        <v>1000</v>
      </c>
      <c r="D15" s="23">
        <f t="shared" si="0"/>
        <v>12000</v>
      </c>
    </row>
    <row r="16" spans="1:4" ht="15">
      <c r="A16" s="20" t="s">
        <v>39</v>
      </c>
      <c r="B16" s="21"/>
      <c r="C16" s="22">
        <v>2000</v>
      </c>
      <c r="D16" s="23">
        <f t="shared" si="0"/>
        <v>24000</v>
      </c>
    </row>
    <row r="17" spans="1:4" ht="15">
      <c r="A17" s="20" t="s">
        <v>40</v>
      </c>
      <c r="B17" s="21"/>
      <c r="C17" s="22">
        <v>2000</v>
      </c>
      <c r="D17" s="23">
        <f t="shared" si="0"/>
        <v>24000</v>
      </c>
    </row>
    <row r="18" spans="1:4" ht="15">
      <c r="A18" s="20" t="s">
        <v>41</v>
      </c>
      <c r="B18" s="21"/>
      <c r="C18" s="22">
        <v>5000</v>
      </c>
      <c r="D18" s="23">
        <f t="shared" si="0"/>
        <v>60000</v>
      </c>
    </row>
    <row r="19" spans="1:4" ht="15">
      <c r="A19" s="20"/>
      <c r="B19" s="21"/>
      <c r="C19" s="22"/>
      <c r="D19" s="23"/>
    </row>
    <row r="20" spans="1:4" ht="15">
      <c r="A20" s="24" t="s">
        <v>42</v>
      </c>
      <c r="B20" s="21"/>
      <c r="C20" s="22">
        <f>SUM(C4:C19)</f>
        <v>234437</v>
      </c>
      <c r="D20" s="23">
        <f t="shared" si="0"/>
        <v>2813244</v>
      </c>
    </row>
    <row r="21" spans="1:4" ht="15">
      <c r="A21" s="20" t="s">
        <v>43</v>
      </c>
      <c r="B21" s="21"/>
      <c r="C21" s="25">
        <f>+C20*0.11/(1-0.11)</f>
        <v>28975.359550561796</v>
      </c>
      <c r="D21" s="25">
        <f>+D20*0.11/(1-0.11)</f>
        <v>347704.3146067416</v>
      </c>
    </row>
    <row r="22" spans="1:4" ht="15.75" thickBot="1">
      <c r="A22" s="26" t="s">
        <v>21</v>
      </c>
      <c r="B22" s="27"/>
      <c r="C22" s="28">
        <f>SUM(C20:C21)</f>
        <v>263412.3595505618</v>
      </c>
      <c r="D22" s="29">
        <f>+C22*12</f>
        <v>3160948.314606742</v>
      </c>
    </row>
    <row r="24" spans="1:4" ht="15.75">
      <c r="A24" s="30" t="s">
        <v>22</v>
      </c>
      <c r="B24" s="31"/>
      <c r="C24" s="31">
        <v>5854</v>
      </c>
      <c r="D24" s="31">
        <v>70243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5.421875" style="0" customWidth="1"/>
    <col min="2" max="2" width="28.8515625" style="0" customWidth="1"/>
    <col min="3" max="3" width="12.57421875" style="0" customWidth="1"/>
  </cols>
  <sheetData>
    <row r="1" spans="1:3" ht="18.75">
      <c r="A1" s="35" t="s">
        <v>44</v>
      </c>
      <c r="B1" s="35"/>
      <c r="C1" s="35"/>
    </row>
    <row r="2" spans="1:3" s="38" customFormat="1" ht="15">
      <c r="A2" s="37" t="s">
        <v>45</v>
      </c>
      <c r="B2" s="37" t="s">
        <v>46</v>
      </c>
      <c r="C2" s="37" t="s">
        <v>47</v>
      </c>
    </row>
    <row r="3" spans="1:3" ht="15">
      <c r="A3" s="36">
        <v>1</v>
      </c>
      <c r="B3" s="36" t="s">
        <v>51</v>
      </c>
      <c r="C3" s="36">
        <v>42487</v>
      </c>
    </row>
    <row r="4" spans="1:3" ht="15">
      <c r="A4" s="36">
        <v>2</v>
      </c>
      <c r="B4" s="36" t="s">
        <v>52</v>
      </c>
      <c r="C4" s="36">
        <v>45094</v>
      </c>
    </row>
    <row r="5" spans="1:3" ht="15">
      <c r="A5" s="36">
        <v>3</v>
      </c>
      <c r="B5" s="36" t="s">
        <v>53</v>
      </c>
      <c r="C5" s="36">
        <v>70243</v>
      </c>
    </row>
    <row r="6" spans="1:3" ht="15">
      <c r="A6" s="36"/>
      <c r="B6" s="36" t="s">
        <v>42</v>
      </c>
      <c r="C6" s="36">
        <f>SUM(C3:C5)</f>
        <v>157824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</cp:lastModifiedBy>
  <dcterms:created xsi:type="dcterms:W3CDTF">2011-06-28T12:45:03Z</dcterms:created>
  <dcterms:modified xsi:type="dcterms:W3CDTF">2011-06-29T06:43:13Z</dcterms:modified>
  <cp:category/>
  <cp:version/>
  <cp:contentType/>
  <cp:contentStatus/>
</cp:coreProperties>
</file>