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1915" windowHeight="4260" activeTab="1"/>
  </bookViews>
  <sheets>
    <sheet name="Detailed Budget" sheetId="1" r:id="rId1"/>
    <sheet name="Budget Narrative" sheetId="2" r:id="rId2"/>
  </sheets>
  <definedNames>
    <definedName name="_xlnm.Print_Area" localSheetId="0">'Detailed Budget'!$A$1:$J$47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Shannon Reilly</author>
    <author>tc={5ADEB160-DFB9-4951-A6D5-E9C6B149700F}</author>
  </authors>
  <commentList>
    <comment ref="H3" authorId="0">
      <text>
        <r>
          <rPr>
            <b/>
            <sz val="9"/>
            <rFont val="Tahoma"/>
            <charset val="134"/>
          </rPr>
          <t>Shannon Reilly:</t>
        </r>
        <r>
          <rPr>
            <sz val="9"/>
            <rFont val="Tahoma"/>
            <charset val="134"/>
          </rPr>
          <t xml:space="preserve">
Percent of total cost covered by NED 
</t>
        </r>
      </text>
    </comment>
    <comment ref="A45" authorId="1">
      <text>
        <r>
          <rPr>
            <sz val="10"/>
            <rFont val="SimSun"/>
            <charset val="134"/>
          </rPr>
          <t>[Threaded comment]
Your version of Excel allows you to read this threaded comment; however, any edits to it will get removed if the file is opened in a newer version of Excel. Learn more: https://go.microsoft.com/fwlink/?linkid=870924
Comment:
    include cost base (MTDC, total direct costs, etc.) and % rate</t>
        </r>
      </text>
    </comment>
  </commentList>
</comments>
</file>

<file path=xl/sharedStrings.xml><?xml version="1.0" encoding="utf-8"?>
<sst xmlns="http://schemas.openxmlformats.org/spreadsheetml/2006/main" count="116" uniqueCount="98">
  <si>
    <t>Designation</t>
  </si>
  <si>
    <t>Unit</t>
  </si>
  <si>
    <t>Quantity</t>
  </si>
  <si>
    <t>Frequency</t>
  </si>
  <si>
    <t>Unit Price (USD)</t>
  </si>
  <si>
    <t>Local Contribution (USD)</t>
  </si>
  <si>
    <t>Global Giving Contribution (USD)</t>
  </si>
  <si>
    <t>Total Price (USD)</t>
  </si>
  <si>
    <t>DIRECT COSTS</t>
  </si>
  <si>
    <t>I. Salaries</t>
  </si>
  <si>
    <t>1.1</t>
  </si>
  <si>
    <t>Coordinator/Project Manager</t>
  </si>
  <si>
    <t>Person</t>
  </si>
  <si>
    <t>1.3</t>
  </si>
  <si>
    <t>Specialist in Governance and Social Cohesion</t>
  </si>
  <si>
    <t>1.4</t>
  </si>
  <si>
    <t>Monitoring and Evaluation Officer</t>
  </si>
  <si>
    <t>1.6</t>
  </si>
  <si>
    <t>Supervisor of Civic Educators</t>
  </si>
  <si>
    <t>1.7</t>
  </si>
  <si>
    <t>Accountant-Cashier</t>
  </si>
  <si>
    <t>Sub/Total saliries</t>
  </si>
  <si>
    <t xml:space="preserve">II. Activity Costs </t>
  </si>
  <si>
    <t>2.1</t>
  </si>
  <si>
    <t>Conduct consultations with women leaders, women's civil society organizations, and local authorities.</t>
  </si>
  <si>
    <t>Days</t>
  </si>
  <si>
    <t>2.2</t>
  </si>
  <si>
    <t>Support human rights advocacy initiatives led by women's organizations.</t>
  </si>
  <si>
    <t>Initiatives</t>
  </si>
  <si>
    <t>2.3</t>
  </si>
  <si>
    <t xml:space="preserve">Conduct advocacy with politico-administrative </t>
  </si>
  <si>
    <t>2.6</t>
  </si>
  <si>
    <t>Strengthen the capacities of women leaders and women's organizations in negotiation, mediation, citizen monitoring, and advocacy.</t>
  </si>
  <si>
    <t>Training</t>
  </si>
  <si>
    <t>Sub/Total activity costs</t>
  </si>
  <si>
    <t>III. Space and Utilities</t>
  </si>
  <si>
    <t>3.1</t>
  </si>
  <si>
    <t>Office Rent</t>
  </si>
  <si>
    <t>Month</t>
  </si>
  <si>
    <t>3.2</t>
  </si>
  <si>
    <t>Electricity Expenses</t>
  </si>
  <si>
    <t>3.4</t>
  </si>
  <si>
    <t>Phone call</t>
  </si>
  <si>
    <t>Airtime cards</t>
  </si>
  <si>
    <t>Sub/Total Space and utilities</t>
  </si>
  <si>
    <t xml:space="preserve">IV. Equipment </t>
  </si>
  <si>
    <t>4.1</t>
  </si>
  <si>
    <t>Motorcycle rental for supervision activities</t>
  </si>
  <si>
    <t>4.2</t>
  </si>
  <si>
    <t>Procurement of laptops</t>
  </si>
  <si>
    <t>Items</t>
  </si>
  <si>
    <t>4.3</t>
  </si>
  <si>
    <t>Office consumables</t>
  </si>
  <si>
    <t>4.4</t>
  </si>
  <si>
    <t>T-Shirts for visibility</t>
  </si>
  <si>
    <t>4.5</t>
  </si>
  <si>
    <t>Promotional banners</t>
  </si>
  <si>
    <t>Sub/Total Equipment</t>
  </si>
  <si>
    <t>V. Monitoring and Evaluation (M&amp;E)</t>
  </si>
  <si>
    <t>5.5</t>
  </si>
  <si>
    <t>A car rental for monitoring and evaluation activities</t>
  </si>
  <si>
    <t>5.6</t>
  </si>
  <si>
    <t>Per diem for Coordinator</t>
  </si>
  <si>
    <t>5.7</t>
  </si>
  <si>
    <t>Per diem for Monitoring &amp; evaluation Officer</t>
  </si>
  <si>
    <t>Sub/Total Monitoring and Evaluation (M&amp;E)</t>
  </si>
  <si>
    <t xml:space="preserve">VI. Contractual Services </t>
  </si>
  <si>
    <t>6.1</t>
  </si>
  <si>
    <t>Refreshments for 2 Volunteer Civic Educators</t>
  </si>
  <si>
    <t>6.3</t>
  </si>
  <si>
    <t>Radio Program Broadcasting</t>
  </si>
  <si>
    <t>Broadcasting</t>
  </si>
  <si>
    <t>6.4</t>
  </si>
  <si>
    <t>External audit organization</t>
  </si>
  <si>
    <t>Audit</t>
  </si>
  <si>
    <t>Sub/Total Contractual Services</t>
  </si>
  <si>
    <t>Total Direct Costs</t>
  </si>
  <si>
    <t>INDIRECT COSTS (5%)</t>
  </si>
  <si>
    <t>Administrative costs</t>
  </si>
  <si>
    <t>Percent</t>
  </si>
  <si>
    <t>GENERAL TOTAL</t>
  </si>
  <si>
    <t>Budget Narrative</t>
  </si>
  <si>
    <t>Total Costs (USA)</t>
  </si>
  <si>
    <t>The budget explanatory note</t>
  </si>
  <si>
    <t xml:space="preserve"> Salaries</t>
  </si>
  <si>
    <t>USD 6,300 will be spend on staff salaries for a period of 6 months, covering one Coordinator/Project Manager, one Governance and Social Cohesion Officer, one Monitoring and Evaluation Officer, one Civic Educators Supervisor, and one Accountant-Cashier. The local contribution amounts to USD 713, while GlobalGiving's contribution amounts to USD 5,588.</t>
  </si>
  <si>
    <t xml:space="preserve">Activity Costs </t>
  </si>
  <si>
    <t>USD 6,400 will be spent on project activities. A total of USD 1,000 will be allocated to Conduct consultations with women leaders, women's civil society organizations, and local authorities. An amount of USD 2,500 will be used to support 8 human rights advocacy initiatives led by women's organizationsat a rate of $ 500 per initiative. Additionally, USD 900 will be spent on organizing 6 advocacy meetings at a cost of USD 150 per meeting. Finally, USD 2,000 will be allocated to a three days for training on conflict resolution The entire amount of USD 6,400 will be funded by GlobalGiving.</t>
  </si>
  <si>
    <t>Space and Utilities</t>
  </si>
  <si>
    <t>USD 1,980 will be spend on office rental and operational expenses. Office rent amounts to USD 1,200, calculated at USD 200 per month for 6 months. Electricity expenses costs amount to USD 300, calculated at USD 50 per month for 6 months. Communication expenses amount to USD 480, calculated at USD 80 per month for 6 months. The local contribution amounts to USD 495, while the project contribution amounts to USD 1,485.</t>
  </si>
  <si>
    <t>Equipments</t>
  </si>
  <si>
    <t>USD 2,840 will be spend on the purchase of equipment and project supplies. A total of USD 1,800 will be allocated for motorcycle rental to support activity supervision, at a cost of USD 75 per day for 4 days per month over 6 months. An additional USD 500 will be allocated for the purchase of on laptop computers at a cost of USD 500. Office supplies and consumables will cost USD 300, calculated at USD 50 per month for 6 months. Furthermore, USD 120 will be spend on the printing 12 T-shirts for project visibility at a cost of USD 12 per T-shirt, and USD 120 will be spent on printing 4 banners at a cost of USD 30 per banner. The local contribution amounts to USD 30, while the GlobalGiving contribution amounts to USD 2840.</t>
  </si>
  <si>
    <t>Monitoring and Evaluation (M&amp;E)</t>
  </si>
  <si>
    <t>USD 1,380 will be spend on monitoring and evaluation activities. Of this amount, USD 900 will be allocated to the rental of a car at a rate of USD 75 per day for 2 days per month over a period of 6 months. A total of USD 240 will cover the Coordinator’s per diem, calculated at USD 20 per day for 2 days per month over 6 months. Additionally, USD 240 will be allocated for the Monitoring and Evaluation Officer’s per diem, calculated at USD 20 per day for 2 days per month over 6 months. The entire amount of USD 1,380 will be funded by GlobalGiving.</t>
  </si>
  <si>
    <t xml:space="preserve">Contractual Services </t>
  </si>
  <si>
    <t>USD 1,700 will be spend on the contractual Services . A total of USD 600 will be allocated to stipends for 2 volunteer Civic Educators, calculated at USD 50 per person per month for 6 months. Additionally, USD 600 will be spent on broadcasting 12 radio programs at a cost of USD 50 per program. Finally, USD 500 will be allocated for the organization of an external audit. The entire amount of USD 1,700 will be funded by GlobalGiving.</t>
  </si>
  <si>
    <t>USD 737 will be allocated to administrative costs, including bank transfer fees, bank account maintenance charges, and the depreciation of office equipment and office furniture required for project implementation.The local contribution amounts to USD 100,5, while the GlobalGiving contribution amounts to USD 637,5.</t>
  </si>
  <si>
    <t>Général Total</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</si>
</sst>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0.0"/>
    <numFmt numFmtId="179" formatCode="&quot;$&quot;#,##0"/>
  </numFmts>
  <fonts count="32">
    <font>
      <sz val="11"/>
      <name val="Times New Roman"/>
      <charset val="134"/>
    </font>
    <font>
      <b/>
      <sz val="11"/>
      <name val="Times New Roman"/>
      <charset val="134"/>
    </font>
    <font>
      <b/>
      <i/>
      <sz val="11"/>
      <name val="Times New Roman"/>
      <charset val="134"/>
    </font>
    <font>
      <u/>
      <sz val="11"/>
      <name val="Times New Roman"/>
      <charset val="134"/>
    </font>
    <font>
      <b/>
      <sz val="11"/>
      <color theme="0"/>
      <name val="Times New Roman"/>
      <charset val="134"/>
    </font>
    <font>
      <b/>
      <i/>
      <sz val="11"/>
      <color theme="0"/>
      <name val="Times New Roman"/>
      <charset val="134"/>
    </font>
    <font>
      <sz val="11"/>
      <color rgb="FFFF0000"/>
      <name val="Times New Roman"/>
      <charset val="134"/>
    </font>
    <font>
      <u/>
      <sz val="11"/>
      <color rgb="FFFF0000"/>
      <name val="Times New Roman"/>
      <charset val="134"/>
    </font>
    <font>
      <sz val="11"/>
      <color theme="1"/>
      <name val="Calibri"/>
      <charset val="134"/>
      <scheme val="minor"/>
    </font>
    <font>
      <sz val="10"/>
      <name val="Arial"/>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b/>
      <sz val="9"/>
      <name val="Tahoma"/>
      <charset val="134"/>
    </font>
    <font>
      <sz val="9"/>
      <name val="Tahoma"/>
      <charset val="134"/>
    </font>
    <font>
      <sz val="10"/>
      <name val="SimSun"/>
      <charset val="134"/>
    </font>
  </fonts>
  <fills count="40">
    <fill>
      <patternFill patternType="none"/>
    </fill>
    <fill>
      <patternFill patternType="gray125"/>
    </fill>
    <fill>
      <patternFill patternType="solid">
        <fgColor theme="2" tint="-0.249977111117893"/>
        <bgColor indexed="64"/>
      </patternFill>
    </fill>
    <fill>
      <patternFill patternType="solid">
        <fgColor theme="2"/>
        <bgColor indexed="64"/>
      </patternFill>
    </fill>
    <fill>
      <patternFill patternType="solid">
        <fgColor theme="2" tint="-0.499984740745262"/>
        <bgColor indexed="64"/>
      </patternFill>
    </fill>
    <fill>
      <patternFill patternType="solid">
        <fgColor theme="0" tint="-0.149998474074526"/>
        <bgColor indexed="64"/>
      </patternFill>
    </fill>
    <fill>
      <patternFill patternType="solid">
        <fgColor theme="2" tint="-0.0999786370433668"/>
        <bgColor indexed="64"/>
      </patternFill>
    </fill>
    <fill>
      <patternFill patternType="solid">
        <fgColor theme="1"/>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8" fillId="0" borderId="0" applyFont="0" applyFill="0" applyBorder="0" applyAlignment="0" applyProtection="0">
      <alignment vertical="center"/>
    </xf>
    <xf numFmtId="44" fontId="8" fillId="0" borderId="0" applyFont="0" applyFill="0" applyBorder="0" applyAlignment="0" applyProtection="0">
      <alignment vertical="center"/>
    </xf>
    <xf numFmtId="9" fontId="9" fillId="0" borderId="0" applyFont="0" applyFill="0" applyBorder="0" applyAlignment="0" applyProtection="0"/>
    <xf numFmtId="177" fontId="8" fillId="0" borderId="0" applyFont="0" applyFill="0" applyBorder="0" applyAlignment="0" applyProtection="0">
      <alignment vertical="center"/>
    </xf>
    <xf numFmtId="42" fontId="8"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8" fillId="9"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10" borderId="5" applyNumberFormat="0" applyAlignment="0" applyProtection="0">
      <alignment vertical="center"/>
    </xf>
    <xf numFmtId="0" fontId="19" fillId="11" borderId="6" applyNumberFormat="0" applyAlignment="0" applyProtection="0">
      <alignment vertical="center"/>
    </xf>
    <xf numFmtId="0" fontId="20" fillId="11" borderId="5" applyNumberFormat="0" applyAlignment="0" applyProtection="0">
      <alignment vertical="center"/>
    </xf>
    <xf numFmtId="0" fontId="21" fillId="12"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xf numFmtId="0" fontId="27" fillId="36" borderId="0" applyNumberFormat="0" applyBorder="0" applyAlignment="0" applyProtection="0">
      <alignment vertical="center"/>
    </xf>
    <xf numFmtId="0" fontId="28" fillId="37" borderId="0" applyNumberFormat="0" applyBorder="0" applyAlignment="0" applyProtection="0">
      <alignment vertical="center"/>
    </xf>
    <xf numFmtId="0" fontId="28" fillId="38" borderId="0" applyNumberFormat="0" applyBorder="0" applyAlignment="0" applyProtection="0">
      <alignment vertical="center"/>
    </xf>
    <xf numFmtId="0" fontId="27" fillId="39" borderId="0" applyNumberFormat="0" applyBorder="0" applyAlignment="0" applyProtection="0">
      <alignment vertical="center"/>
    </xf>
  </cellStyleXfs>
  <cellXfs count="117">
    <xf numFmtId="0" fontId="0" fillId="0" borderId="0" xfId="0"/>
    <xf numFmtId="0" fontId="1" fillId="0" borderId="0" xfId="0" applyFont="1" applyBorder="1" applyAlignment="1">
      <alignment horizontal="center" vertical="center" wrapText="1"/>
    </xf>
    <xf numFmtId="0" fontId="0" fillId="0" borderId="0" xfId="0" applyAlignment="1">
      <alignment wrapText="1"/>
    </xf>
    <xf numFmtId="0" fontId="0" fillId="0" borderId="0" xfId="0" applyBorder="1"/>
    <xf numFmtId="0" fontId="1" fillId="2" borderId="1" xfId="0" applyFont="1" applyFill="1" applyBorder="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xf>
    <xf numFmtId="1" fontId="0" fillId="0" borderId="1" xfId="0" applyNumberFormat="1" applyBorder="1" applyAlignment="1">
      <alignment horizontal="center" vertical="center"/>
    </xf>
    <xf numFmtId="1" fontId="0" fillId="3" borderId="1" xfId="0" applyNumberFormat="1" applyFill="1" applyBorder="1" applyAlignment="1">
      <alignment horizontal="center" vertical="center"/>
    </xf>
    <xf numFmtId="0" fontId="0" fillId="0" borderId="1" xfId="0" applyFont="1" applyBorder="1" applyAlignment="1">
      <alignment vertical="center" wrapText="1"/>
    </xf>
    <xf numFmtId="0" fontId="0" fillId="0" borderId="1" xfId="0" applyFont="1" applyBorder="1" applyAlignment="1">
      <alignment vertical="center"/>
    </xf>
    <xf numFmtId="0" fontId="0" fillId="0" borderId="1" xfId="0" applyFont="1" applyBorder="1" applyAlignment="1">
      <alignment wrapText="1"/>
    </xf>
    <xf numFmtId="178" fontId="0" fillId="3" borderId="1" xfId="0" applyNumberFormat="1" applyFill="1" applyBorder="1" applyAlignment="1">
      <alignment horizontal="center" vertical="center"/>
    </xf>
    <xf numFmtId="0" fontId="0" fillId="3" borderId="1" xfId="0" applyFill="1" applyBorder="1" applyAlignment="1">
      <alignment horizontal="center" vertical="center"/>
    </xf>
    <xf numFmtId="0" fontId="0" fillId="0" borderId="1" xfId="0" applyBorder="1"/>
    <xf numFmtId="0" fontId="2" fillId="2" borderId="1" xfId="0" applyFont="1" applyFill="1" applyBorder="1" applyAlignment="1">
      <alignment vertical="center"/>
    </xf>
    <xf numFmtId="0" fontId="2" fillId="2" borderId="1" xfId="0" applyFont="1" applyFill="1" applyBorder="1" applyAlignment="1">
      <alignment horizontal="center" vertical="center"/>
    </xf>
    <xf numFmtId="0" fontId="2" fillId="2" borderId="1" xfId="0" applyFont="1" applyFill="1" applyBorder="1"/>
    <xf numFmtId="0" fontId="0" fillId="0" borderId="0" xfId="0" applyAlignment="1">
      <alignment vertical="center"/>
    </xf>
    <xf numFmtId="179" fontId="0" fillId="0" borderId="0" xfId="0" applyNumberFormat="1" applyFont="1"/>
    <xf numFmtId="179" fontId="0" fillId="0" borderId="0" xfId="0" applyNumberFormat="1"/>
    <xf numFmtId="179" fontId="0" fillId="0" borderId="0" xfId="0" applyNumberFormat="1" applyAlignment="1">
      <alignment horizontal="right"/>
    </xf>
    <xf numFmtId="0" fontId="0" fillId="0" borderId="0" xfId="0" applyFont="1" applyFill="1" applyAlignment="1">
      <alignment horizontal="left" vertical="center"/>
    </xf>
    <xf numFmtId="0" fontId="0" fillId="0" borderId="0" xfId="0" applyFont="1" applyFill="1" applyAlignment="1">
      <alignment horizontal="left" vertical="top"/>
    </xf>
    <xf numFmtId="0" fontId="0" fillId="4" borderId="1" xfId="0" applyNumberFormat="1" applyFont="1" applyFill="1" applyBorder="1" applyAlignment="1" applyProtection="1">
      <alignment horizontal="left" vertical="center"/>
      <protection locked="0"/>
    </xf>
    <xf numFmtId="0" fontId="0" fillId="4" borderId="1" xfId="0" applyNumberFormat="1" applyFont="1" applyFill="1" applyBorder="1" applyAlignment="1" applyProtection="1">
      <alignment horizontal="left" vertical="top"/>
      <protection locked="0"/>
    </xf>
    <xf numFmtId="0" fontId="1" fillId="4" borderId="1" xfId="0" applyNumberFormat="1" applyFont="1" applyFill="1" applyBorder="1" applyAlignment="1" applyProtection="1">
      <alignment horizontal="center" vertical="center"/>
      <protection locked="0"/>
    </xf>
    <xf numFmtId="179" fontId="1" fillId="4" borderId="1" xfId="0" applyNumberFormat="1" applyFont="1" applyFill="1" applyBorder="1" applyAlignment="1">
      <alignment horizontal="center" vertical="center" wrapText="1"/>
    </xf>
    <xf numFmtId="0" fontId="0" fillId="5" borderId="1" xfId="0" applyNumberFormat="1" applyFont="1" applyFill="1" applyBorder="1" applyAlignment="1" applyProtection="1">
      <alignment horizontal="left" vertical="top"/>
      <protection locked="0"/>
    </xf>
    <xf numFmtId="0" fontId="2" fillId="5" borderId="1" xfId="0" applyNumberFormat="1" applyFont="1" applyFill="1" applyBorder="1" applyAlignment="1" applyProtection="1">
      <alignment horizontal="left" vertical="top"/>
      <protection locked="0"/>
    </xf>
    <xf numFmtId="0" fontId="0" fillId="5" borderId="1" xfId="0" applyFont="1" applyFill="1" applyBorder="1" applyAlignment="1">
      <alignment horizontal="center" vertical="top"/>
    </xf>
    <xf numFmtId="0" fontId="3" fillId="5" borderId="1" xfId="0" applyFont="1" applyFill="1" applyBorder="1" applyAlignment="1">
      <alignment horizontal="center" vertical="top" wrapText="1"/>
    </xf>
    <xf numFmtId="0" fontId="1" fillId="0" borderId="1" xfId="0" applyNumberFormat="1" applyFont="1" applyFill="1" applyBorder="1" applyAlignment="1" applyProtection="1">
      <alignment horizontal="left" vertical="center"/>
      <protection locked="0"/>
    </xf>
    <xf numFmtId="0" fontId="0" fillId="0" borderId="1" xfId="0" applyNumberFormat="1" applyFont="1" applyFill="1" applyBorder="1" applyAlignment="1" applyProtection="1">
      <alignment horizontal="left" vertical="top"/>
      <protection locked="0"/>
    </xf>
    <xf numFmtId="0" fontId="0" fillId="0" borderId="1" xfId="0" applyFont="1" applyFill="1" applyBorder="1" applyAlignment="1">
      <alignment horizontal="center" vertical="top"/>
    </xf>
    <xf numFmtId="0" fontId="0" fillId="0" borderId="1" xfId="0" applyFont="1" applyFill="1" applyBorder="1" applyAlignment="1">
      <alignment horizontal="center" vertical="top" wrapText="1"/>
    </xf>
    <xf numFmtId="0" fontId="0" fillId="0" borderId="1" xfId="0" applyFont="1" applyFill="1" applyBorder="1" applyAlignment="1">
      <alignment horizontal="left" vertical="center"/>
    </xf>
    <xf numFmtId="0" fontId="0" fillId="0" borderId="1" xfId="0" applyFont="1" applyBorder="1" applyAlignment="1">
      <alignment horizontal="left" vertical="top"/>
    </xf>
    <xf numFmtId="0" fontId="0" fillId="0" borderId="1" xfId="0" applyNumberFormat="1" applyFont="1" applyFill="1" applyBorder="1" applyAlignment="1" applyProtection="1">
      <alignment horizontal="center" vertical="center"/>
      <protection locked="0"/>
    </xf>
    <xf numFmtId="3" fontId="0" fillId="0" borderId="1" xfId="0" applyNumberFormat="1" applyFont="1" applyBorder="1" applyAlignment="1">
      <alignment horizontal="center" vertical="center"/>
    </xf>
    <xf numFmtId="179" fontId="0" fillId="0" borderId="1" xfId="0" applyNumberFormat="1" applyFont="1" applyBorder="1" applyAlignment="1">
      <alignment horizontal="center" vertical="center"/>
    </xf>
    <xf numFmtId="179" fontId="0" fillId="0" borderId="1" xfId="0" applyNumberFormat="1" applyBorder="1"/>
    <xf numFmtId="0" fontId="0" fillId="0" borderId="1" xfId="0" applyFont="1" applyFill="1" applyBorder="1" applyAlignment="1">
      <alignment horizontal="center" vertical="center"/>
    </xf>
    <xf numFmtId="3" fontId="0" fillId="0" borderId="1" xfId="0" applyNumberFormat="1" applyFont="1" applyFill="1" applyBorder="1" applyAlignment="1" applyProtection="1">
      <alignment horizontal="center" vertical="top"/>
    </xf>
    <xf numFmtId="3" fontId="0" fillId="0" borderId="1" xfId="0" applyNumberFormat="1" applyBorder="1"/>
    <xf numFmtId="0" fontId="0" fillId="0" borderId="1" xfId="0" applyNumberFormat="1" applyFont="1" applyFill="1" applyBorder="1" applyAlignment="1" applyProtection="1">
      <alignment horizontal="left" vertical="top" wrapText="1"/>
      <protection locked="0"/>
    </xf>
    <xf numFmtId="3" fontId="0" fillId="0" borderId="1" xfId="0" applyNumberFormat="1" applyFont="1" applyFill="1" applyBorder="1" applyAlignment="1" applyProtection="1">
      <alignment horizontal="center" vertical="center"/>
    </xf>
    <xf numFmtId="3" fontId="0" fillId="0" borderId="1" xfId="0" applyNumberFormat="1" applyBorder="1" applyAlignment="1">
      <alignment horizontal="right" vertical="center"/>
    </xf>
    <xf numFmtId="0" fontId="2" fillId="6" borderId="1" xfId="0" applyNumberFormat="1" applyFont="1" applyFill="1" applyBorder="1" applyAlignment="1" applyProtection="1">
      <alignment horizontal="left" vertical="center"/>
      <protection locked="0"/>
    </xf>
    <xf numFmtId="179" fontId="1" fillId="6" borderId="1" xfId="0" applyNumberFormat="1" applyFont="1" applyFill="1" applyBorder="1" applyAlignment="1" applyProtection="1">
      <alignment horizontal="center" vertical="center"/>
    </xf>
    <xf numFmtId="1" fontId="2" fillId="6" borderId="1" xfId="3" applyNumberFormat="1" applyFont="1" applyFill="1" applyBorder="1" applyAlignment="1" applyProtection="1">
      <alignment horizontal="right" vertical="center"/>
      <protection locked="0"/>
    </xf>
    <xf numFmtId="179" fontId="0" fillId="0" borderId="1" xfId="0" applyNumberFormat="1" applyFont="1" applyFill="1" applyBorder="1" applyAlignment="1" applyProtection="1">
      <alignment horizontal="center" vertical="top"/>
      <protection locked="0"/>
    </xf>
    <xf numFmtId="9" fontId="0" fillId="0" borderId="1" xfId="0" applyNumberFormat="1" applyFont="1" applyFill="1" applyBorder="1" applyAlignment="1" applyProtection="1">
      <alignment horizontal="center" vertical="top"/>
      <protection locked="0"/>
    </xf>
    <xf numFmtId="0" fontId="0" fillId="0" borderId="1" xfId="0" applyNumberFormat="1" applyFont="1" applyFill="1" applyBorder="1" applyAlignment="1" applyProtection="1">
      <alignment horizontal="left" vertical="center"/>
      <protection locked="0"/>
    </xf>
    <xf numFmtId="0" fontId="0" fillId="0" borderId="1" xfId="0" applyNumberFormat="1" applyFont="1" applyFill="1" applyBorder="1" applyAlignment="1" applyProtection="1">
      <alignment horizontal="left" vertical="center" wrapText="1"/>
      <protection locked="0"/>
    </xf>
    <xf numFmtId="0" fontId="0" fillId="0" borderId="1" xfId="0" applyNumberFormat="1" applyFont="1" applyFill="1" applyBorder="1" applyAlignment="1" applyProtection="1">
      <alignment horizontal="center" vertical="center" wrapText="1"/>
      <protection locked="0"/>
    </xf>
    <xf numFmtId="0" fontId="0" fillId="0" borderId="1" xfId="0" applyNumberFormat="1" applyFont="1" applyFill="1" applyBorder="1" applyAlignment="1" applyProtection="1">
      <alignment horizontal="right" vertical="center"/>
      <protection locked="0"/>
    </xf>
    <xf numFmtId="179" fontId="2" fillId="6" borderId="1" xfId="0" applyNumberFormat="1" applyFont="1" applyFill="1" applyBorder="1" applyAlignment="1" applyProtection="1">
      <alignment horizontal="left" vertical="center"/>
    </xf>
    <xf numFmtId="3" fontId="0" fillId="0" borderId="1" xfId="0" applyNumberFormat="1" applyFont="1" applyFill="1" applyBorder="1" applyAlignment="1" applyProtection="1">
      <alignment horizontal="center" vertical="top" wrapText="1"/>
      <protection locked="0"/>
    </xf>
    <xf numFmtId="0" fontId="0" fillId="0" borderId="1" xfId="0" applyFont="1" applyBorder="1" applyAlignment="1">
      <alignment horizontal="center" vertical="center"/>
    </xf>
    <xf numFmtId="0" fontId="0" fillId="0" borderId="1" xfId="0" applyNumberFormat="1" applyFont="1" applyFill="1" applyBorder="1" applyAlignment="1" applyProtection="1">
      <alignment horizontal="right" vertical="top"/>
      <protection locked="0"/>
    </xf>
    <xf numFmtId="179" fontId="0" fillId="0" borderId="1" xfId="0" applyNumberFormat="1" applyFont="1" applyBorder="1"/>
    <xf numFmtId="0" fontId="0" fillId="0" borderId="0" xfId="0" applyFont="1" applyAlignment="1">
      <alignment horizontal="left" vertical="center" wrapText="1"/>
    </xf>
    <xf numFmtId="0" fontId="0" fillId="0" borderId="1" xfId="0" applyFont="1" applyBorder="1"/>
    <xf numFmtId="179" fontId="4" fillId="7" borderId="1" xfId="0" applyNumberFormat="1" applyFont="1" applyFill="1" applyBorder="1" applyAlignment="1" applyProtection="1">
      <alignment horizontal="center" vertical="center"/>
    </xf>
    <xf numFmtId="179" fontId="5" fillId="7" borderId="1" xfId="0" applyNumberFormat="1" applyFont="1" applyFill="1" applyBorder="1" applyAlignment="1" applyProtection="1">
      <alignment horizontal="left" vertical="center"/>
    </xf>
    <xf numFmtId="1" fontId="5" fillId="7" borderId="1" xfId="3" applyNumberFormat="1" applyFont="1" applyFill="1" applyBorder="1" applyAlignment="1" applyProtection="1">
      <alignment horizontal="right" vertical="center"/>
      <protection locked="0"/>
    </xf>
    <xf numFmtId="0" fontId="6" fillId="0" borderId="1" xfId="0" applyNumberFormat="1" applyFont="1" applyFill="1" applyBorder="1" applyAlignment="1" applyProtection="1">
      <alignment horizontal="left" vertical="top"/>
      <protection locked="0"/>
    </xf>
    <xf numFmtId="3" fontId="6" fillId="0" borderId="1" xfId="0" applyNumberFormat="1" applyFont="1" applyFill="1" applyBorder="1" applyAlignment="1" applyProtection="1">
      <alignment horizontal="center" vertical="top"/>
      <protection locked="0"/>
    </xf>
    <xf numFmtId="3" fontId="7" fillId="0" borderId="1" xfId="0" applyNumberFormat="1" applyFont="1" applyFill="1" applyBorder="1" applyAlignment="1" applyProtection="1">
      <alignment horizontal="center" vertical="top"/>
      <protection locked="0"/>
    </xf>
    <xf numFmtId="1" fontId="0" fillId="0" borderId="1" xfId="0" applyNumberFormat="1" applyFont="1" applyFill="1" applyBorder="1" applyAlignment="1" applyProtection="1">
      <alignment horizontal="center" vertical="center"/>
      <protection locked="0"/>
    </xf>
    <xf numFmtId="3" fontId="0" fillId="0" borderId="1" xfId="0" applyNumberFormat="1" applyFont="1" applyFill="1" applyBorder="1" applyAlignment="1" applyProtection="1">
      <alignment horizontal="center" vertical="top"/>
      <protection locked="0"/>
    </xf>
    <xf numFmtId="0" fontId="0" fillId="0" borderId="1" xfId="0" applyNumberFormat="1" applyFont="1" applyFill="1" applyBorder="1" applyAlignment="1" applyProtection="1">
      <alignment vertical="center"/>
      <protection locked="0"/>
    </xf>
    <xf numFmtId="0" fontId="6" fillId="0" borderId="0" xfId="0" applyFont="1" applyFill="1" applyAlignment="1">
      <alignment horizontal="left" vertical="center"/>
    </xf>
    <xf numFmtId="179" fontId="0" fillId="0" borderId="0" xfId="0" applyNumberFormat="1" applyFont="1" applyFill="1" applyAlignment="1">
      <alignment horizontal="center" vertical="top"/>
    </xf>
    <xf numFmtId="179" fontId="0" fillId="0" borderId="0" xfId="0" applyNumberFormat="1" applyFont="1" applyFill="1" applyAlignment="1">
      <alignment horizontal="left" vertical="top"/>
    </xf>
    <xf numFmtId="0" fontId="0" fillId="0" borderId="0" xfId="0" applyFill="1" applyAlignment="1">
      <alignment horizontal="left" vertical="center"/>
    </xf>
    <xf numFmtId="0" fontId="0" fillId="0" borderId="0" xfId="0" applyFill="1" applyAlignment="1">
      <alignment horizontal="left" vertical="top"/>
    </xf>
    <xf numFmtId="179" fontId="0" fillId="0" borderId="0" xfId="0" applyNumberFormat="1" applyFill="1" applyAlignment="1">
      <alignment horizontal="left" vertical="top"/>
    </xf>
    <xf numFmtId="49" fontId="0" fillId="0" borderId="0" xfId="0" applyNumberFormat="1" applyFill="1" applyAlignment="1">
      <alignment horizontal="left" vertical="top"/>
    </xf>
    <xf numFmtId="0" fontId="0" fillId="0" borderId="0" xfId="0" applyAlignment="1">
      <alignment horizontal="left" vertical="center"/>
    </xf>
    <xf numFmtId="0" fontId="0" fillId="0" borderId="0" xfId="0" applyAlignment="1">
      <alignment horizontal="left" vertical="top"/>
    </xf>
    <xf numFmtId="179" fontId="0" fillId="0" borderId="0" xfId="0" applyNumberFormat="1" applyFont="1" applyBorder="1" applyAlignment="1">
      <alignment horizontal="left" vertical="top"/>
    </xf>
    <xf numFmtId="179" fontId="0" fillId="0" borderId="0" xfId="0" applyNumberFormat="1" applyBorder="1" applyAlignment="1">
      <alignment horizontal="left" vertical="top"/>
    </xf>
    <xf numFmtId="49" fontId="0" fillId="0" borderId="0" xfId="0" applyNumberFormat="1" applyAlignment="1">
      <alignment horizontal="left" vertical="top"/>
    </xf>
    <xf numFmtId="179" fontId="0" fillId="0" borderId="0" xfId="0" applyNumberFormat="1" applyFont="1" applyBorder="1"/>
    <xf numFmtId="179" fontId="0" fillId="0" borderId="0" xfId="0" applyNumberFormat="1" applyBorder="1"/>
    <xf numFmtId="49" fontId="0" fillId="0" borderId="0" xfId="0" applyNumberFormat="1"/>
    <xf numFmtId="0" fontId="0" fillId="0" borderId="0" xfId="0" applyFill="1"/>
    <xf numFmtId="179" fontId="6" fillId="0" borderId="0" xfId="0" applyNumberFormat="1" applyFont="1" applyFill="1"/>
    <xf numFmtId="179" fontId="0" fillId="0" borderId="0" xfId="0" applyNumberFormat="1" applyFill="1"/>
    <xf numFmtId="0" fontId="0" fillId="3" borderId="1" xfId="0" applyFont="1" applyFill="1" applyBorder="1" applyAlignment="1">
      <alignment horizontal="center" vertical="top"/>
    </xf>
    <xf numFmtId="0" fontId="0" fillId="0" borderId="1" xfId="0" applyFont="1" applyBorder="1" applyAlignment="1">
      <alignment horizontal="center" vertical="top"/>
    </xf>
    <xf numFmtId="179" fontId="0" fillId="3" borderId="1" xfId="0" applyNumberFormat="1" applyFill="1" applyBorder="1"/>
    <xf numFmtId="179" fontId="0" fillId="0" borderId="1" xfId="0" applyNumberFormat="1" applyBorder="1" applyAlignment="1">
      <alignment horizontal="right"/>
    </xf>
    <xf numFmtId="3" fontId="0" fillId="3" borderId="1" xfId="0" applyNumberFormat="1" applyFill="1" applyBorder="1"/>
    <xf numFmtId="3" fontId="0" fillId="0" borderId="1" xfId="0" applyNumberFormat="1" applyBorder="1" applyAlignment="1">
      <alignment horizontal="right"/>
    </xf>
    <xf numFmtId="3" fontId="0" fillId="3" borderId="1" xfId="0" applyNumberFormat="1" applyFill="1" applyBorder="1" applyAlignment="1">
      <alignment horizontal="right" vertical="center"/>
    </xf>
    <xf numFmtId="1" fontId="0" fillId="3" borderId="1" xfId="0" applyNumberFormat="1" applyFont="1" applyFill="1" applyBorder="1" applyAlignment="1" applyProtection="1">
      <alignment horizontal="center" vertical="top"/>
      <protection locked="0"/>
    </xf>
    <xf numFmtId="0" fontId="0" fillId="3" borderId="1" xfId="0" applyFont="1" applyFill="1" applyBorder="1" applyAlignment="1">
      <alignment horizontal="right" vertical="center"/>
    </xf>
    <xf numFmtId="0" fontId="0" fillId="8" borderId="0" xfId="0" applyFill="1"/>
    <xf numFmtId="0" fontId="0" fillId="3" borderId="1" xfId="0" applyNumberFormat="1" applyFont="1" applyFill="1" applyBorder="1" applyAlignment="1" applyProtection="1">
      <alignment horizontal="right" vertical="top"/>
      <protection locked="0"/>
    </xf>
    <xf numFmtId="0" fontId="0" fillId="3" borderId="1" xfId="0" applyNumberFormat="1" applyFont="1" applyFill="1" applyBorder="1" applyAlignment="1" applyProtection="1">
      <alignment vertical="center"/>
      <protection locked="0"/>
    </xf>
    <xf numFmtId="179" fontId="0" fillId="0" borderId="0" xfId="0" applyNumberFormat="1" applyFill="1" applyBorder="1"/>
    <xf numFmtId="0" fontId="0" fillId="0" borderId="0" xfId="0" applyFill="1" applyAlignment="1">
      <alignment horizontal="right"/>
    </xf>
    <xf numFmtId="0" fontId="0" fillId="3" borderId="1" xfId="0" applyNumberFormat="1" applyFont="1" applyFill="1" applyBorder="1" applyAlignment="1" applyProtection="1">
      <alignment horizontal="right" vertical="center"/>
      <protection locked="0"/>
    </xf>
    <xf numFmtId="3" fontId="6" fillId="3" borderId="1" xfId="0" applyNumberFormat="1" applyFont="1" applyFill="1" applyBorder="1" applyAlignment="1" applyProtection="1">
      <alignment horizontal="center" vertical="top"/>
      <protection locked="0"/>
    </xf>
    <xf numFmtId="178" fontId="0" fillId="3" borderId="1" xfId="0" applyNumberFormat="1" applyFont="1" applyFill="1" applyBorder="1" applyAlignment="1" applyProtection="1">
      <alignment vertical="center"/>
      <protection locked="0"/>
    </xf>
    <xf numFmtId="3" fontId="0" fillId="0" borderId="1" xfId="0" applyNumberFormat="1" applyFont="1" applyFill="1" applyBorder="1" applyAlignment="1" applyProtection="1">
      <alignment vertical="top"/>
      <protection locked="0"/>
    </xf>
    <xf numFmtId="179" fontId="0" fillId="3" borderId="1" xfId="0" applyNumberFormat="1" applyFont="1" applyFill="1" applyBorder="1" applyAlignment="1">
      <alignment horizontal="center" vertical="top"/>
    </xf>
    <xf numFmtId="179" fontId="0" fillId="0" borderId="1" xfId="0" applyNumberFormat="1" applyFont="1" applyFill="1" applyBorder="1" applyAlignment="1">
      <alignment horizontal="center" vertical="top"/>
    </xf>
    <xf numFmtId="179" fontId="0" fillId="0" borderId="0" xfId="0" applyNumberFormat="1" applyAlignment="1">
      <alignment horizontal="left" vertical="top"/>
    </xf>
    <xf numFmtId="179" fontId="0" fillId="0" borderId="0" xfId="0" applyNumberFormat="1" applyAlignment="1">
      <alignment vertical="center"/>
    </xf>
    <xf numFmtId="49" fontId="0" fillId="0" borderId="0" xfId="0" applyNumberFormat="1" applyAlignment="1">
      <alignment vertical="center"/>
    </xf>
    <xf numFmtId="0" fontId="0" fillId="0" borderId="0" xfId="0" applyFont="1" applyBorder="1"/>
  </cellXfs>
  <cellStyles count="49">
    <cellStyle name="Normal" xfId="0" builtinId="0"/>
    <cellStyle name="Virgule" xfId="1" builtinId="3"/>
    <cellStyle name="Monétaire" xfId="2" builtinId="4"/>
    <cellStyle name="Pourcentage" xfId="3" builtinId="5"/>
    <cellStyle name="Milliers [0]" xfId="4" builtinId="6"/>
    <cellStyle name="Monétaire [0]" xfId="5" builtinId="7"/>
    <cellStyle name="Lien hypertexte" xfId="6" builtinId="8"/>
    <cellStyle name="Lien hypertexte visité" xfId="7" builtinId="9"/>
    <cellStyle name="Note" xfId="8" builtinId="10"/>
    <cellStyle name="Avertissement" xfId="9" builtinId="11"/>
    <cellStyle name="Titre" xfId="10" builtinId="15"/>
    <cellStyle name="CTexte explicatif" xfId="11" builtinId="53"/>
    <cellStyle name="Titre 1" xfId="12" builtinId="16"/>
    <cellStyle name="Titre 2" xfId="13" builtinId="17"/>
    <cellStyle name="Titre 3" xfId="14" builtinId="18"/>
    <cellStyle name="Titre 4" xfId="15" builtinId="19"/>
    <cellStyle name="Entrée" xfId="16" builtinId="20"/>
    <cellStyle name="Sortie" xfId="17" builtinId="21"/>
    <cellStyle name="Calcul" xfId="18" builtinId="22"/>
    <cellStyle name="Vérification de cellule" xfId="19" builtinId="23"/>
    <cellStyle name="Cellule liée" xfId="20" builtinId="24"/>
    <cellStyle name="Total" xfId="21" builtinId="25"/>
    <cellStyle name="Satisfaisant" xfId="22" builtinId="26"/>
    <cellStyle name="Insatisfaisant" xfId="23" builtinId="27"/>
    <cellStyle name="Neutre" xfId="24" builtinId="28"/>
    <cellStyle name="Accent1" xfId="25" builtinId="29"/>
    <cellStyle name="20 % - Accent1" xfId="26" builtinId="30"/>
    <cellStyle name="40 % - Accent1" xfId="27" builtinId="31"/>
    <cellStyle name="60 % - Accent1" xfId="28" builtinId="32"/>
    <cellStyle name="Accent2" xfId="29" builtinId="33"/>
    <cellStyle name="20 % - Accent2" xfId="30" builtinId="34"/>
    <cellStyle name="40 % - Accent2" xfId="31" builtinId="35"/>
    <cellStyle name="60 % - Accent2" xfId="32" builtinId="36"/>
    <cellStyle name="Accent3" xfId="33" builtinId="37"/>
    <cellStyle name="20 % - Accent3" xfId="34" builtinId="38"/>
    <cellStyle name="40 % - Accent3" xfId="35" builtinId="39"/>
    <cellStyle name="60 % - Accent3" xfId="36" builtinId="40"/>
    <cellStyle name="Accent4" xfId="37" builtinId="41"/>
    <cellStyle name="20 % - Accent4" xfId="38" builtinId="42"/>
    <cellStyle name="40 % - Accent4" xfId="39" builtinId="43"/>
    <cellStyle name="60 % - Accent4" xfId="40" builtinId="44"/>
    <cellStyle name="Accent5" xfId="41" builtinId="45"/>
    <cellStyle name="20 % - Accent5" xfId="42" builtinId="46"/>
    <cellStyle name="40 % - Accent5" xfId="43" builtinId="47"/>
    <cellStyle name="60 % - Accent5" xfId="44" builtinId="48"/>
    <cellStyle name="Accent6" xfId="45" builtinId="49"/>
    <cellStyle name="20 % - Accent6" xfId="46" builtinId="50"/>
    <cellStyle name="40 % - Accent6" xfId="47" builtinId="51"/>
    <cellStyle name="60 % - Accent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4.xml"/><Relationship Id="rId5" Type="http://schemas.openxmlformats.org/officeDocument/2006/relationships/customXml" Target="../customXml/item3.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5"/>
  <sheetViews>
    <sheetView zoomScale="115" zoomScaleNormal="115" topLeftCell="C43" workbookViewId="0">
      <selection activeCell="H50" sqref="H50"/>
    </sheetView>
  </sheetViews>
  <sheetFormatPr defaultColWidth="9" defaultRowHeight="13.8"/>
  <cols>
    <col min="1" max="1" width="3.22222222222222" style="20" customWidth="1"/>
    <col min="2" max="2" width="2.55555555555556" customWidth="1"/>
    <col min="3" max="3" width="49.9537037037037" customWidth="1"/>
    <col min="4" max="4" width="8.22222222222222" customWidth="1"/>
    <col min="5" max="5" width="7.33333333333333" customWidth="1"/>
    <col min="6" max="6" width="6.11111111111111" style="21" customWidth="1"/>
    <col min="7" max="7" width="9.11111111111111" style="21" customWidth="1"/>
    <col min="8" max="8" width="9.33333333333333" style="22" customWidth="1"/>
    <col min="9" max="9" width="8.44444444444444" style="22" customWidth="1"/>
    <col min="10" max="10" width="9.66666666666667" style="23" customWidth="1"/>
  </cols>
  <sheetData>
    <row r="1" spans="1:16">
      <c r="A1" s="24"/>
      <c r="B1" s="25"/>
      <c r="C1" s="25"/>
      <c r="D1" s="25"/>
      <c r="E1" s="25"/>
      <c r="F1" s="25"/>
      <c r="G1" s="25"/>
      <c r="H1" s="25"/>
      <c r="I1" s="25"/>
      <c r="J1" s="25"/>
      <c r="K1" s="90"/>
      <c r="L1" s="90"/>
      <c r="M1" s="90"/>
      <c r="N1" s="90"/>
      <c r="O1" s="90"/>
      <c r="P1" s="90"/>
    </row>
    <row r="2" ht="53.4" customHeight="1" spans="1:16">
      <c r="A2" s="26"/>
      <c r="B2" s="27"/>
      <c r="C2" s="28" t="s">
        <v>0</v>
      </c>
      <c r="D2" s="28" t="s">
        <v>1</v>
      </c>
      <c r="E2" s="28" t="s">
        <v>2</v>
      </c>
      <c r="F2" s="29" t="s">
        <v>3</v>
      </c>
      <c r="G2" s="29" t="s">
        <v>4</v>
      </c>
      <c r="H2" s="29" t="s">
        <v>5</v>
      </c>
      <c r="I2" s="29" t="s">
        <v>6</v>
      </c>
      <c r="J2" s="29" t="s">
        <v>7</v>
      </c>
      <c r="K2" s="91"/>
      <c r="L2" s="92"/>
      <c r="M2" s="92"/>
      <c r="N2" s="90"/>
      <c r="O2" s="90"/>
      <c r="P2" s="90"/>
    </row>
    <row r="3" spans="1:16">
      <c r="A3" s="30"/>
      <c r="B3" s="30"/>
      <c r="C3" s="31" t="s">
        <v>8</v>
      </c>
      <c r="D3" s="30"/>
      <c r="E3" s="30"/>
      <c r="F3" s="32"/>
      <c r="G3" s="32"/>
      <c r="H3" s="33"/>
      <c r="I3" s="32"/>
      <c r="J3" s="32"/>
      <c r="K3" s="92"/>
      <c r="L3" s="92"/>
      <c r="M3" s="92"/>
      <c r="N3" s="90"/>
      <c r="O3" s="90"/>
      <c r="P3" s="90"/>
    </row>
    <row r="4" spans="1:16">
      <c r="A4" s="34" t="s">
        <v>9</v>
      </c>
      <c r="B4" s="35"/>
      <c r="C4" s="35"/>
      <c r="D4" s="35"/>
      <c r="E4" s="35"/>
      <c r="F4" s="36"/>
      <c r="G4" s="36"/>
      <c r="H4" s="37"/>
      <c r="I4" s="93"/>
      <c r="J4" s="94"/>
      <c r="K4" s="92"/>
      <c r="L4" s="92"/>
      <c r="M4" s="92"/>
      <c r="N4" s="90"/>
      <c r="O4" s="90"/>
      <c r="P4" s="90"/>
    </row>
    <row r="5" spans="1:16">
      <c r="A5" s="38"/>
      <c r="B5" s="39"/>
      <c r="C5" s="35"/>
      <c r="D5" s="35"/>
      <c r="E5" s="40"/>
      <c r="F5" s="41"/>
      <c r="G5" s="42"/>
      <c r="H5" s="43"/>
      <c r="I5" s="95"/>
      <c r="J5" s="96"/>
      <c r="K5" s="92"/>
      <c r="L5" s="92"/>
      <c r="M5" s="92"/>
      <c r="N5" s="90"/>
      <c r="O5" s="90"/>
      <c r="P5" s="90"/>
    </row>
    <row r="6" spans="1:16">
      <c r="A6" s="44" t="s">
        <v>10</v>
      </c>
      <c r="B6" s="39"/>
      <c r="C6" s="35" t="s">
        <v>11</v>
      </c>
      <c r="D6" s="35" t="s">
        <v>12</v>
      </c>
      <c r="E6" s="40">
        <v>1</v>
      </c>
      <c r="F6" s="41">
        <v>6</v>
      </c>
      <c r="G6" s="45">
        <v>300</v>
      </c>
      <c r="H6" s="46">
        <f>E6*F6*G6*25%</f>
        <v>450</v>
      </c>
      <c r="I6" s="97">
        <f>E6*F6*G6*75%</f>
        <v>1350</v>
      </c>
      <c r="J6" s="98">
        <f>H6+I6</f>
        <v>1800</v>
      </c>
      <c r="K6" s="92"/>
      <c r="L6" s="92"/>
      <c r="M6" s="92"/>
      <c r="N6" s="90"/>
      <c r="O6" s="90"/>
      <c r="P6" s="90"/>
    </row>
    <row r="7" spans="1:16">
      <c r="A7" s="44" t="s">
        <v>13</v>
      </c>
      <c r="B7" s="35"/>
      <c r="C7" s="35" t="s">
        <v>14</v>
      </c>
      <c r="D7" s="35" t="s">
        <v>12</v>
      </c>
      <c r="E7" s="40">
        <v>1</v>
      </c>
      <c r="F7" s="41">
        <v>6</v>
      </c>
      <c r="G7" s="45">
        <v>200</v>
      </c>
      <c r="H7" s="46">
        <f>E7*F7*G7*0%</f>
        <v>0</v>
      </c>
      <c r="I7" s="97">
        <f>E7*F7*G7*100%</f>
        <v>1200</v>
      </c>
      <c r="J7" s="98">
        <f t="shared" ref="J7:J10" si="0">H7+I7</f>
        <v>1200</v>
      </c>
      <c r="K7" s="92"/>
      <c r="L7" s="92"/>
      <c r="M7" s="92"/>
      <c r="N7" s="90"/>
      <c r="O7" s="90"/>
      <c r="P7" s="90"/>
    </row>
    <row r="8" spans="1:16">
      <c r="A8" s="44" t="s">
        <v>15</v>
      </c>
      <c r="B8" s="35"/>
      <c r="C8" s="35" t="s">
        <v>16</v>
      </c>
      <c r="D8" s="35" t="s">
        <v>12</v>
      </c>
      <c r="E8" s="40">
        <v>1</v>
      </c>
      <c r="F8" s="41">
        <v>6</v>
      </c>
      <c r="G8" s="45">
        <v>200</v>
      </c>
      <c r="H8" s="46">
        <f>E8*F8*G8*0%</f>
        <v>0</v>
      </c>
      <c r="I8" s="97">
        <f>E8*F8*G8*100%</f>
        <v>1200</v>
      </c>
      <c r="J8" s="98">
        <f t="shared" si="0"/>
        <v>1200</v>
      </c>
      <c r="K8" s="92"/>
      <c r="L8" s="92"/>
      <c r="M8" s="92"/>
      <c r="N8" s="90"/>
      <c r="O8" s="90"/>
      <c r="P8" s="90"/>
    </row>
    <row r="9" spans="1:16">
      <c r="A9" s="44" t="s">
        <v>17</v>
      </c>
      <c r="B9" s="35"/>
      <c r="C9" s="47" t="s">
        <v>18</v>
      </c>
      <c r="D9" s="35" t="s">
        <v>12</v>
      </c>
      <c r="E9" s="40">
        <v>1</v>
      </c>
      <c r="F9" s="41">
        <v>6</v>
      </c>
      <c r="G9" s="48">
        <v>175</v>
      </c>
      <c r="H9" s="49">
        <f>E9*F9*G9*0%</f>
        <v>0</v>
      </c>
      <c r="I9" s="99">
        <f>E9*F9*G9*100%</f>
        <v>1050</v>
      </c>
      <c r="J9" s="49">
        <f t="shared" si="0"/>
        <v>1050</v>
      </c>
      <c r="K9" s="92"/>
      <c r="L9" s="92"/>
      <c r="M9" s="92"/>
      <c r="N9" s="90"/>
      <c r="O9" s="90"/>
      <c r="P9" s="90"/>
    </row>
    <row r="10" spans="1:16">
      <c r="A10" s="44" t="s">
        <v>19</v>
      </c>
      <c r="B10" s="35"/>
      <c r="C10" s="35" t="s">
        <v>20</v>
      </c>
      <c r="D10" s="35" t="s">
        <v>12</v>
      </c>
      <c r="E10" s="40">
        <v>1</v>
      </c>
      <c r="F10" s="41">
        <v>6</v>
      </c>
      <c r="G10" s="45">
        <v>175</v>
      </c>
      <c r="H10" s="46">
        <f t="shared" ref="H10" si="1">E10*F10*G10*25%</f>
        <v>262.5</v>
      </c>
      <c r="I10" s="97">
        <f t="shared" ref="I10" si="2">E10*F10*G10*75%</f>
        <v>787.5</v>
      </c>
      <c r="J10" s="98">
        <f t="shared" si="0"/>
        <v>1050</v>
      </c>
      <c r="K10" s="92"/>
      <c r="L10" s="92"/>
      <c r="M10" s="92"/>
      <c r="N10" s="90"/>
      <c r="O10" s="90"/>
      <c r="P10" s="90"/>
    </row>
    <row r="11" spans="1:16">
      <c r="A11" s="50"/>
      <c r="B11" s="50"/>
      <c r="C11" s="50" t="s">
        <v>21</v>
      </c>
      <c r="D11" s="50"/>
      <c r="E11" s="50"/>
      <c r="F11" s="51"/>
      <c r="G11" s="51"/>
      <c r="H11" s="52">
        <f>H6+H7+H8+H9+H10</f>
        <v>712.5</v>
      </c>
      <c r="I11" s="52">
        <f t="shared" ref="I11:J11" si="3">I6+I7+I8+I9+I10</f>
        <v>5587.5</v>
      </c>
      <c r="J11" s="52">
        <f t="shared" si="3"/>
        <v>6300</v>
      </c>
      <c r="K11" s="92"/>
      <c r="L11" s="92"/>
      <c r="M11" s="92"/>
      <c r="N11" s="90"/>
      <c r="O11" s="90"/>
      <c r="P11" s="90"/>
    </row>
    <row r="12" spans="1:16">
      <c r="A12" s="34" t="s">
        <v>22</v>
      </c>
      <c r="B12" s="35"/>
      <c r="C12" s="35"/>
      <c r="D12" s="35"/>
      <c r="E12" s="35"/>
      <c r="F12" s="53"/>
      <c r="G12" s="53"/>
      <c r="H12" s="54"/>
      <c r="I12" s="100"/>
      <c r="J12" s="73"/>
      <c r="K12" s="92"/>
      <c r="L12" s="92"/>
      <c r="M12" s="92"/>
      <c r="N12" s="90"/>
      <c r="O12" s="90"/>
      <c r="P12" s="90"/>
    </row>
    <row r="13" ht="27.6" spans="1:16">
      <c r="A13" s="55" t="s">
        <v>23</v>
      </c>
      <c r="B13" s="35"/>
      <c r="C13" s="56" t="s">
        <v>24</v>
      </c>
      <c r="D13" s="47" t="s">
        <v>25</v>
      </c>
      <c r="E13" s="57">
        <v>1</v>
      </c>
      <c r="F13" s="40">
        <v>1</v>
      </c>
      <c r="G13" s="40">
        <v>1000</v>
      </c>
      <c r="H13" s="58">
        <f>E13*F13*G13*0%</f>
        <v>0</v>
      </c>
      <c r="I13" s="101">
        <f>E13*F13*G13*100%</f>
        <v>1000</v>
      </c>
      <c r="J13" s="58">
        <f>H13+I13</f>
        <v>1000</v>
      </c>
      <c r="K13" s="92"/>
      <c r="L13" s="92"/>
      <c r="M13" s="92"/>
      <c r="N13" s="90"/>
      <c r="O13" s="90"/>
      <c r="P13" s="90"/>
    </row>
    <row r="14" ht="27.6" spans="1:16">
      <c r="A14" s="55" t="s">
        <v>26</v>
      </c>
      <c r="B14" s="35"/>
      <c r="C14" s="56" t="s">
        <v>27</v>
      </c>
      <c r="D14" s="47" t="s">
        <v>28</v>
      </c>
      <c r="E14" s="57">
        <v>5</v>
      </c>
      <c r="F14" s="40">
        <v>1</v>
      </c>
      <c r="G14" s="40">
        <v>500</v>
      </c>
      <c r="H14" s="58">
        <f>E14*F14*G14*0%</f>
        <v>0</v>
      </c>
      <c r="I14" s="101">
        <f>E14*F14*G14*100%</f>
        <v>2500</v>
      </c>
      <c r="J14" s="58">
        <f>H14+I14</f>
        <v>2500</v>
      </c>
      <c r="K14" s="92"/>
      <c r="L14" s="92"/>
      <c r="M14" s="92"/>
      <c r="N14" s="90"/>
      <c r="O14" s="90"/>
      <c r="P14" s="90"/>
    </row>
    <row r="15" spans="1:16">
      <c r="A15" s="55" t="s">
        <v>29</v>
      </c>
      <c r="B15" s="35"/>
      <c r="C15" s="11" t="s">
        <v>30</v>
      </c>
      <c r="D15" s="47" t="s">
        <v>25</v>
      </c>
      <c r="E15" s="57">
        <v>1</v>
      </c>
      <c r="F15" s="40">
        <v>6</v>
      </c>
      <c r="G15" s="40">
        <v>150</v>
      </c>
      <c r="H15" s="58">
        <f>E15*F15*G15*0%</f>
        <v>0</v>
      </c>
      <c r="I15" s="101">
        <f>E15*F15*G15*100%</f>
        <v>900</v>
      </c>
      <c r="J15" s="58">
        <f>H15+I15</f>
        <v>900</v>
      </c>
      <c r="K15" s="92"/>
      <c r="L15" s="92"/>
      <c r="M15" s="92"/>
      <c r="N15" s="90"/>
      <c r="O15" s="90"/>
      <c r="P15" s="90"/>
    </row>
    <row r="16" ht="41.4" spans="1:16">
      <c r="A16" s="55" t="s">
        <v>31</v>
      </c>
      <c r="B16" s="35"/>
      <c r="C16" s="11" t="s">
        <v>32</v>
      </c>
      <c r="D16" s="11" t="s">
        <v>33</v>
      </c>
      <c r="E16" s="40">
        <v>1</v>
      </c>
      <c r="F16" s="40">
        <v>1</v>
      </c>
      <c r="G16" s="40">
        <v>2000</v>
      </c>
      <c r="H16" s="58">
        <f>E16*F16*G16*0%</f>
        <v>0</v>
      </c>
      <c r="I16" s="101">
        <f>E16*F16*G16*100%</f>
        <v>2000</v>
      </c>
      <c r="J16" s="58">
        <f>H16+I16</f>
        <v>2000</v>
      </c>
      <c r="K16" s="92"/>
      <c r="L16" s="92"/>
      <c r="M16" s="92"/>
      <c r="N16" s="102"/>
      <c r="O16" s="102"/>
      <c r="P16" s="90"/>
    </row>
    <row r="17" spans="1:16">
      <c r="A17" s="51"/>
      <c r="B17" s="51"/>
      <c r="C17" s="59" t="s">
        <v>34</v>
      </c>
      <c r="D17" s="51"/>
      <c r="E17" s="51"/>
      <c r="F17" s="51"/>
      <c r="G17" s="51"/>
      <c r="H17" s="52">
        <f>H13+H14+H15+H16</f>
        <v>0</v>
      </c>
      <c r="I17" s="52">
        <f>I13+I14+I15+I16</f>
        <v>6400</v>
      </c>
      <c r="J17" s="52">
        <f>J13+J14+J15+J16</f>
        <v>6400</v>
      </c>
      <c r="K17" s="92"/>
      <c r="L17" s="92"/>
      <c r="M17" s="92"/>
      <c r="N17" s="102"/>
      <c r="O17" s="102"/>
      <c r="P17" s="90"/>
    </row>
    <row r="18" spans="1:16">
      <c r="A18" s="34" t="s">
        <v>35</v>
      </c>
      <c r="B18" s="35"/>
      <c r="C18" s="35"/>
      <c r="D18" s="35"/>
      <c r="E18" s="35"/>
      <c r="F18" s="60"/>
      <c r="G18" s="60"/>
      <c r="H18" s="37"/>
      <c r="I18" s="93"/>
      <c r="J18" s="37"/>
      <c r="K18" s="92"/>
      <c r="L18" s="92"/>
      <c r="M18" s="92"/>
      <c r="N18" s="90"/>
      <c r="O18" s="90"/>
      <c r="P18" s="90"/>
    </row>
    <row r="19" spans="1:16">
      <c r="A19" s="61" t="s">
        <v>36</v>
      </c>
      <c r="B19" s="35"/>
      <c r="C19" s="55" t="s">
        <v>37</v>
      </c>
      <c r="D19" s="35" t="s">
        <v>38</v>
      </c>
      <c r="E19" s="40">
        <v>1</v>
      </c>
      <c r="F19" s="40">
        <v>6</v>
      </c>
      <c r="G19" s="40">
        <v>200</v>
      </c>
      <c r="H19" s="62">
        <f>E19*F19*G19*25%</f>
        <v>300</v>
      </c>
      <c r="I19" s="103">
        <f>E19*F19*G19*75%</f>
        <v>900</v>
      </c>
      <c r="J19" s="62">
        <f>H19+I19</f>
        <v>1200</v>
      </c>
      <c r="K19" s="92"/>
      <c r="L19" s="92"/>
      <c r="M19" s="92"/>
      <c r="N19" s="90"/>
      <c r="O19" s="90"/>
      <c r="P19" s="90"/>
    </row>
    <row r="20" spans="1:16">
      <c r="A20" s="40" t="s">
        <v>39</v>
      </c>
      <c r="B20" s="35"/>
      <c r="C20" s="55" t="s">
        <v>40</v>
      </c>
      <c r="D20" s="35" t="s">
        <v>38</v>
      </c>
      <c r="E20" s="40">
        <v>1</v>
      </c>
      <c r="F20" s="40">
        <v>6</v>
      </c>
      <c r="G20" s="40">
        <v>50</v>
      </c>
      <c r="H20" s="62">
        <f>E20*F20*G20*25%</f>
        <v>75</v>
      </c>
      <c r="I20" s="103">
        <f>E20*F20*G20*75%</f>
        <v>225</v>
      </c>
      <c r="J20" s="62">
        <f>H20+I20</f>
        <v>300</v>
      </c>
      <c r="K20" s="92"/>
      <c r="L20" s="92"/>
      <c r="M20" s="92"/>
      <c r="N20" s="90"/>
      <c r="O20" s="90"/>
      <c r="P20" s="90"/>
    </row>
    <row r="21" ht="27.6" spans="1:16">
      <c r="A21" s="40" t="s">
        <v>41</v>
      </c>
      <c r="B21" s="35"/>
      <c r="C21" s="55" t="s">
        <v>42</v>
      </c>
      <c r="D21" s="47" t="s">
        <v>43</v>
      </c>
      <c r="E21" s="40">
        <v>8</v>
      </c>
      <c r="F21" s="40">
        <v>6</v>
      </c>
      <c r="G21" s="40">
        <v>10</v>
      </c>
      <c r="H21" s="58">
        <f>E21*F21*G21*25%</f>
        <v>120</v>
      </c>
      <c r="I21" s="104">
        <f>E21*F21*G21*75%</f>
        <v>360</v>
      </c>
      <c r="J21" s="58">
        <f>H21+I21</f>
        <v>480</v>
      </c>
      <c r="K21" s="92"/>
      <c r="L21" s="92"/>
      <c r="M21" s="92"/>
      <c r="N21" s="90"/>
      <c r="O21" s="90"/>
      <c r="P21" s="90"/>
    </row>
    <row r="22" spans="1:16">
      <c r="A22" s="50"/>
      <c r="B22" s="50"/>
      <c r="C22" s="50" t="s">
        <v>44</v>
      </c>
      <c r="D22" s="50"/>
      <c r="E22" s="50"/>
      <c r="F22" s="51"/>
      <c r="G22" s="51"/>
      <c r="H22" s="52">
        <f>H19+H20+H21</f>
        <v>495</v>
      </c>
      <c r="I22" s="52">
        <f>I19+I20+I21</f>
        <v>1485</v>
      </c>
      <c r="J22" s="52">
        <f>J19+J20+J21</f>
        <v>1980</v>
      </c>
      <c r="K22" s="92"/>
      <c r="L22" s="92"/>
      <c r="M22" s="92"/>
      <c r="N22" s="90"/>
      <c r="O22" s="90"/>
      <c r="P22" s="90"/>
    </row>
    <row r="23" spans="1:16">
      <c r="A23" s="34"/>
      <c r="B23" s="35"/>
      <c r="C23" s="16"/>
      <c r="D23" s="16"/>
      <c r="E23" s="16"/>
      <c r="F23" s="63"/>
      <c r="G23" s="63"/>
      <c r="H23" s="43"/>
      <c r="I23" s="95"/>
      <c r="J23" s="96"/>
      <c r="K23" s="105"/>
      <c r="L23" s="92"/>
      <c r="M23" s="92"/>
      <c r="N23" s="90"/>
      <c r="O23" s="90"/>
      <c r="P23" s="90"/>
    </row>
    <row r="24" spans="1:16">
      <c r="A24" s="34" t="s">
        <v>45</v>
      </c>
      <c r="B24" s="35"/>
      <c r="C24" s="35"/>
      <c r="D24" s="35"/>
      <c r="E24" s="35"/>
      <c r="F24" s="53"/>
      <c r="G24" s="53"/>
      <c r="H24" s="54"/>
      <c r="I24" s="100"/>
      <c r="J24" s="73"/>
      <c r="K24" s="92"/>
      <c r="L24" s="92"/>
      <c r="M24" s="92"/>
      <c r="N24" s="90"/>
      <c r="O24" s="90"/>
      <c r="P24" s="90"/>
    </row>
    <row r="25" spans="1:16">
      <c r="A25" s="40" t="s">
        <v>46</v>
      </c>
      <c r="B25" s="35"/>
      <c r="C25" s="64" t="s">
        <v>47</v>
      </c>
      <c r="D25" s="35" t="s">
        <v>25</v>
      </c>
      <c r="E25" s="40">
        <v>4</v>
      </c>
      <c r="F25" s="40">
        <v>6</v>
      </c>
      <c r="G25" s="40">
        <v>75</v>
      </c>
      <c r="H25" s="58">
        <f>E25*F25*G25*0%</f>
        <v>0</v>
      </c>
      <c r="I25" s="104">
        <f>E25*F25*G25*100%</f>
        <v>1800</v>
      </c>
      <c r="J25" s="58">
        <f>H25+I25</f>
        <v>1800</v>
      </c>
      <c r="K25" s="92"/>
      <c r="L25" s="92"/>
      <c r="M25" s="92"/>
      <c r="N25" s="90"/>
      <c r="O25" s="90"/>
      <c r="P25" s="90"/>
    </row>
    <row r="26" spans="1:16">
      <c r="A26" s="40" t="s">
        <v>48</v>
      </c>
      <c r="B26" s="35"/>
      <c r="C26" s="55" t="s">
        <v>49</v>
      </c>
      <c r="D26" s="35" t="s">
        <v>50</v>
      </c>
      <c r="E26" s="40">
        <v>1</v>
      </c>
      <c r="F26" s="40">
        <v>1</v>
      </c>
      <c r="G26" s="40">
        <v>500</v>
      </c>
      <c r="H26" s="58">
        <f>E26*F26*G26*0%</f>
        <v>0</v>
      </c>
      <c r="I26" s="104">
        <f>E26*F26*G26*100%</f>
        <v>500</v>
      </c>
      <c r="J26" s="58">
        <f>H26+I26</f>
        <v>500</v>
      </c>
      <c r="K26" s="92"/>
      <c r="L26" s="92"/>
      <c r="M26" s="92"/>
      <c r="N26" s="90"/>
      <c r="O26" s="90"/>
      <c r="P26" s="90"/>
    </row>
    <row r="27" spans="1:16">
      <c r="A27" s="40" t="s">
        <v>51</v>
      </c>
      <c r="B27" s="35"/>
      <c r="C27" s="55" t="s">
        <v>52</v>
      </c>
      <c r="D27" s="56" t="s">
        <v>38</v>
      </c>
      <c r="E27" s="40">
        <v>1</v>
      </c>
      <c r="F27" s="40">
        <v>6</v>
      </c>
      <c r="G27" s="40">
        <v>50</v>
      </c>
      <c r="H27" s="58">
        <f>E27*F27*G27*0%</f>
        <v>0</v>
      </c>
      <c r="I27" s="104">
        <f>E27*F27*G27*100%</f>
        <v>300</v>
      </c>
      <c r="J27" s="58">
        <f>H27+I27</f>
        <v>300</v>
      </c>
      <c r="K27" s="92"/>
      <c r="L27" s="92"/>
      <c r="M27" s="92"/>
      <c r="N27" s="90"/>
      <c r="O27" s="90"/>
      <c r="P27" s="90"/>
    </row>
    <row r="28" spans="1:16">
      <c r="A28" s="40" t="s">
        <v>53</v>
      </c>
      <c r="B28" s="35"/>
      <c r="C28" s="55" t="s">
        <v>54</v>
      </c>
      <c r="D28" s="55" t="s">
        <v>50</v>
      </c>
      <c r="E28" s="40">
        <v>10</v>
      </c>
      <c r="F28" s="40">
        <v>1</v>
      </c>
      <c r="G28" s="40">
        <v>12</v>
      </c>
      <c r="H28" s="58">
        <f>E28*F28*G28*25%</f>
        <v>30</v>
      </c>
      <c r="I28" s="104">
        <f>E28*F28*G28*75%</f>
        <v>90</v>
      </c>
      <c r="J28" s="58">
        <f>H28+I28</f>
        <v>120</v>
      </c>
      <c r="K28" s="92"/>
      <c r="L28" s="92"/>
      <c r="M28" s="92"/>
      <c r="N28" s="90"/>
      <c r="O28" s="90"/>
      <c r="P28" s="90"/>
    </row>
    <row r="29" spans="1:16">
      <c r="A29" s="40" t="s">
        <v>55</v>
      </c>
      <c r="B29" s="35"/>
      <c r="C29" s="55" t="s">
        <v>56</v>
      </c>
      <c r="D29" s="55" t="s">
        <v>50</v>
      </c>
      <c r="E29" s="40">
        <v>4</v>
      </c>
      <c r="F29" s="40">
        <v>1</v>
      </c>
      <c r="G29" s="40">
        <v>30</v>
      </c>
      <c r="H29" s="58">
        <f>E29*F29*G29*0%</f>
        <v>0</v>
      </c>
      <c r="I29" s="104">
        <f>E29*F29*G29*100%</f>
        <v>120</v>
      </c>
      <c r="J29" s="58">
        <f>H29+I29</f>
        <v>120</v>
      </c>
      <c r="K29" s="92"/>
      <c r="L29" s="92"/>
      <c r="M29" s="92"/>
      <c r="N29" s="90"/>
      <c r="O29" s="90"/>
      <c r="P29" s="90"/>
    </row>
    <row r="30" spans="1:16">
      <c r="A30" s="51"/>
      <c r="B30" s="51"/>
      <c r="C30" s="59" t="s">
        <v>57</v>
      </c>
      <c r="D30" s="51"/>
      <c r="E30" s="51"/>
      <c r="F30" s="51"/>
      <c r="G30" s="51"/>
      <c r="H30" s="52">
        <f>H25+H26+H27+H28+H29</f>
        <v>30</v>
      </c>
      <c r="I30" s="52">
        <f t="shared" ref="I30:J30" si="4">I25+I26+I27+I28+I29</f>
        <v>2810</v>
      </c>
      <c r="J30" s="52">
        <f t="shared" si="4"/>
        <v>2840</v>
      </c>
      <c r="K30" s="92"/>
      <c r="L30" s="92"/>
      <c r="M30" s="92"/>
      <c r="N30" s="90"/>
      <c r="O30" s="90"/>
      <c r="P30" s="90"/>
    </row>
    <row r="31" spans="1:16">
      <c r="A31" s="55"/>
      <c r="B31" s="35"/>
      <c r="C31" s="35"/>
      <c r="D31" s="35"/>
      <c r="E31" s="35"/>
      <c r="F31" s="53"/>
      <c r="G31" s="53"/>
      <c r="H31" s="54"/>
      <c r="I31" s="100"/>
      <c r="J31" s="73"/>
      <c r="K31" s="106"/>
      <c r="L31" s="106"/>
      <c r="M31" s="106"/>
      <c r="N31" s="90"/>
      <c r="O31" s="90"/>
      <c r="P31" s="90"/>
    </row>
    <row r="32" spans="1:16">
      <c r="A32" s="34" t="s">
        <v>58</v>
      </c>
      <c r="B32" s="35"/>
      <c r="C32" s="35"/>
      <c r="D32" s="35"/>
      <c r="E32" s="35"/>
      <c r="F32" s="53"/>
      <c r="G32" s="53"/>
      <c r="H32" s="54"/>
      <c r="I32" s="100"/>
      <c r="J32" s="73"/>
      <c r="K32" s="90"/>
      <c r="L32" s="92"/>
      <c r="M32" s="92"/>
      <c r="N32" s="90"/>
      <c r="O32" s="90"/>
      <c r="P32" s="90"/>
    </row>
    <row r="33" spans="1:16">
      <c r="A33" s="61" t="s">
        <v>59</v>
      </c>
      <c r="B33" s="35"/>
      <c r="C33" s="56" t="s">
        <v>60</v>
      </c>
      <c r="D33" s="56" t="s">
        <v>25</v>
      </c>
      <c r="E33" s="40">
        <v>2</v>
      </c>
      <c r="F33" s="40">
        <v>6</v>
      </c>
      <c r="G33" s="40">
        <v>75</v>
      </c>
      <c r="H33" s="58">
        <f>E33*F33*G33*0%</f>
        <v>0</v>
      </c>
      <c r="I33" s="104">
        <f>E33*F33*G33*100%</f>
        <v>900</v>
      </c>
      <c r="J33" s="58">
        <f>H33+I33</f>
        <v>900</v>
      </c>
      <c r="K33" s="92"/>
      <c r="L33" s="92"/>
      <c r="M33" s="92"/>
      <c r="N33" s="90"/>
      <c r="O33" s="90"/>
      <c r="P33" s="90"/>
    </row>
    <row r="34" spans="1:16">
      <c r="A34" s="61" t="s">
        <v>61</v>
      </c>
      <c r="B34" s="35"/>
      <c r="C34" s="35" t="s">
        <v>62</v>
      </c>
      <c r="D34" s="35" t="s">
        <v>25</v>
      </c>
      <c r="E34" s="40">
        <v>2</v>
      </c>
      <c r="F34" s="40">
        <v>6</v>
      </c>
      <c r="G34" s="40">
        <v>20</v>
      </c>
      <c r="H34" s="58">
        <f>E34*F34*G34*0%</f>
        <v>0</v>
      </c>
      <c r="I34" s="104">
        <f>E34*F34*G34*100%</f>
        <v>240</v>
      </c>
      <c r="J34" s="58">
        <f>H34+I34</f>
        <v>240</v>
      </c>
      <c r="K34" s="92"/>
      <c r="L34" s="92"/>
      <c r="M34" s="92"/>
      <c r="N34" s="90"/>
      <c r="O34" s="90"/>
      <c r="P34" s="90"/>
    </row>
    <row r="35" spans="1:16">
      <c r="A35" s="61" t="s">
        <v>63</v>
      </c>
      <c r="B35" s="35"/>
      <c r="C35" s="35" t="s">
        <v>64</v>
      </c>
      <c r="D35" s="35" t="s">
        <v>25</v>
      </c>
      <c r="E35" s="40">
        <v>2</v>
      </c>
      <c r="F35" s="40">
        <v>6</v>
      </c>
      <c r="G35" s="40">
        <v>20</v>
      </c>
      <c r="H35" s="58">
        <f>E35*F35*G35*0%</f>
        <v>0</v>
      </c>
      <c r="I35" s="104">
        <f>E35*F35*G35*100%</f>
        <v>240</v>
      </c>
      <c r="J35" s="58">
        <f>H35+I35</f>
        <v>240</v>
      </c>
      <c r="K35" s="92"/>
      <c r="L35" s="92"/>
      <c r="M35" s="92"/>
      <c r="N35" s="90"/>
      <c r="O35" s="90"/>
      <c r="P35" s="90"/>
    </row>
    <row r="36" spans="1:16">
      <c r="A36" s="51"/>
      <c r="B36" s="51"/>
      <c r="C36" s="59" t="s">
        <v>65</v>
      </c>
      <c r="D36" s="51"/>
      <c r="E36" s="51"/>
      <c r="F36" s="51"/>
      <c r="G36" s="51"/>
      <c r="H36" s="52">
        <f>H33+H34+H35</f>
        <v>0</v>
      </c>
      <c r="I36" s="52">
        <f t="shared" ref="I36:J36" si="5">I33+I34+I35</f>
        <v>1380</v>
      </c>
      <c r="J36" s="52">
        <f t="shared" si="5"/>
        <v>1380</v>
      </c>
      <c r="K36" s="92"/>
      <c r="L36" s="92"/>
      <c r="M36" s="92"/>
      <c r="N36" s="90"/>
      <c r="O36" s="90"/>
      <c r="P36" s="90"/>
    </row>
    <row r="37" spans="1:16">
      <c r="A37" s="34"/>
      <c r="B37" s="35"/>
      <c r="C37" s="16"/>
      <c r="D37" s="16"/>
      <c r="E37" s="16"/>
      <c r="F37" s="53"/>
      <c r="G37" s="53"/>
      <c r="H37" s="54"/>
      <c r="I37" s="100"/>
      <c r="J37" s="73"/>
      <c r="K37" s="92"/>
      <c r="L37" s="92"/>
      <c r="M37" s="92"/>
      <c r="N37" s="90"/>
      <c r="O37" s="90"/>
      <c r="P37" s="90"/>
    </row>
    <row r="38" spans="1:16">
      <c r="A38" s="34" t="s">
        <v>66</v>
      </c>
      <c r="B38" s="35"/>
      <c r="C38" s="35"/>
      <c r="D38" s="35"/>
      <c r="E38" s="35"/>
      <c r="F38" s="53"/>
      <c r="G38" s="53"/>
      <c r="H38" s="54"/>
      <c r="I38" s="100"/>
      <c r="J38" s="73"/>
      <c r="K38" s="105"/>
      <c r="L38" s="105"/>
      <c r="M38" s="105"/>
      <c r="N38" s="90"/>
      <c r="O38" s="90"/>
      <c r="P38" s="90"/>
    </row>
    <row r="39" spans="1:16">
      <c r="A39" s="55" t="s">
        <v>67</v>
      </c>
      <c r="B39" s="35"/>
      <c r="C39" s="35" t="s">
        <v>68</v>
      </c>
      <c r="D39" s="55" t="s">
        <v>12</v>
      </c>
      <c r="E39" s="40">
        <v>2</v>
      </c>
      <c r="F39" s="40">
        <v>6</v>
      </c>
      <c r="G39" s="40">
        <v>50</v>
      </c>
      <c r="H39" s="58">
        <f>E39*F39*G39*0%</f>
        <v>0</v>
      </c>
      <c r="I39" s="107">
        <f>E39*F39*G39*100%</f>
        <v>600</v>
      </c>
      <c r="J39" s="58">
        <f>E39*F39*G39*100%</f>
        <v>600</v>
      </c>
      <c r="K39" s="105"/>
      <c r="L39" s="105"/>
      <c r="M39" s="105"/>
      <c r="N39" s="90"/>
      <c r="O39" s="90"/>
      <c r="P39" s="90"/>
    </row>
    <row r="40" spans="1:16">
      <c r="A40" s="55" t="s">
        <v>69</v>
      </c>
      <c r="B40" s="35"/>
      <c r="C40" s="35" t="s">
        <v>70</v>
      </c>
      <c r="D40" s="35" t="s">
        <v>71</v>
      </c>
      <c r="E40" s="61">
        <v>2</v>
      </c>
      <c r="F40" s="40">
        <v>6</v>
      </c>
      <c r="G40" s="40">
        <v>50</v>
      </c>
      <c r="H40" s="58">
        <f>E40*F40*G40*0%</f>
        <v>0</v>
      </c>
      <c r="I40" s="107">
        <f>E40*F40*G40*100%</f>
        <v>600</v>
      </c>
      <c r="J40" s="58">
        <f>H40+I40</f>
        <v>600</v>
      </c>
      <c r="K40" s="105"/>
      <c r="L40" s="105"/>
      <c r="M40" s="105"/>
      <c r="N40" s="90"/>
      <c r="O40" s="90"/>
      <c r="P40" s="90"/>
    </row>
    <row r="41" spans="1:16">
      <c r="A41" s="55" t="s">
        <v>72</v>
      </c>
      <c r="B41" s="35"/>
      <c r="C41" s="65" t="s">
        <v>73</v>
      </c>
      <c r="D41" s="65" t="s">
        <v>74</v>
      </c>
      <c r="E41" s="61">
        <v>1</v>
      </c>
      <c r="F41" s="40">
        <v>1</v>
      </c>
      <c r="G41" s="40">
        <v>500</v>
      </c>
      <c r="H41" s="58">
        <f>E41*F41*G41*0%</f>
        <v>0</v>
      </c>
      <c r="I41" s="107">
        <f>E41*F41*G41*100%</f>
        <v>500</v>
      </c>
      <c r="J41" s="58">
        <f>H41+I41</f>
        <v>500</v>
      </c>
      <c r="K41" s="92"/>
      <c r="L41" s="92"/>
      <c r="M41" s="92"/>
      <c r="N41" s="90"/>
      <c r="O41" s="90"/>
      <c r="P41" s="90"/>
    </row>
    <row r="42" ht="13.2" customHeight="1" spans="1:16">
      <c r="A42" s="51"/>
      <c r="B42" s="51"/>
      <c r="C42" s="59" t="s">
        <v>75</v>
      </c>
      <c r="D42" s="51"/>
      <c r="E42" s="51"/>
      <c r="F42" s="51"/>
      <c r="G42" s="51"/>
      <c r="H42" s="52">
        <f>H39+H40+H41</f>
        <v>0</v>
      </c>
      <c r="I42" s="52">
        <f>I39+I40+I41</f>
        <v>1700</v>
      </c>
      <c r="J42" s="52">
        <f>J39+J40+J41</f>
        <v>1700</v>
      </c>
      <c r="K42" s="92"/>
      <c r="L42" s="92"/>
      <c r="M42" s="92"/>
      <c r="N42" s="90"/>
      <c r="O42" s="90"/>
      <c r="P42" s="90"/>
    </row>
    <row r="43" spans="1:16">
      <c r="A43" s="66"/>
      <c r="B43" s="66"/>
      <c r="C43" s="67" t="s">
        <v>76</v>
      </c>
      <c r="D43" s="66"/>
      <c r="E43" s="66"/>
      <c r="F43" s="66"/>
      <c r="G43" s="66"/>
      <c r="H43" s="68">
        <f>H11+H22+H30+H36+H42+H17</f>
        <v>1237.5</v>
      </c>
      <c r="I43" s="68">
        <f>I11+I22+I30+I36+I42+I17</f>
        <v>19362.5</v>
      </c>
      <c r="J43" s="68">
        <f>J11+J22+J30+J36+J42+J17</f>
        <v>20600</v>
      </c>
      <c r="K43" s="92"/>
      <c r="L43" s="92"/>
      <c r="M43" s="92"/>
      <c r="N43" s="90"/>
      <c r="O43" s="90"/>
      <c r="P43" s="90"/>
    </row>
    <row r="44" spans="1:16">
      <c r="A44" s="55"/>
      <c r="B44" s="35"/>
      <c r="C44" s="69"/>
      <c r="D44" s="69"/>
      <c r="E44" s="69"/>
      <c r="F44" s="70"/>
      <c r="G44" s="70"/>
      <c r="H44" s="71"/>
      <c r="I44" s="108"/>
      <c r="J44" s="73"/>
      <c r="K44" s="91"/>
      <c r="L44" s="92"/>
      <c r="M44" s="92"/>
      <c r="N44" s="90"/>
      <c r="O44" s="90"/>
      <c r="P44" s="90"/>
    </row>
    <row r="45" ht="14.4" customHeight="1" spans="1:16">
      <c r="A45" s="30"/>
      <c r="B45" s="30"/>
      <c r="C45" s="31" t="s">
        <v>77</v>
      </c>
      <c r="D45" s="30"/>
      <c r="E45" s="30"/>
      <c r="F45" s="32"/>
      <c r="G45" s="32"/>
      <c r="H45" s="33"/>
      <c r="I45" s="32"/>
      <c r="J45" s="32"/>
      <c r="K45" s="92"/>
      <c r="L45" s="92"/>
      <c r="M45" s="92"/>
      <c r="N45" s="90"/>
      <c r="O45" s="90"/>
      <c r="P45" s="90"/>
    </row>
    <row r="46" spans="1:16">
      <c r="A46" s="55"/>
      <c r="B46" s="35"/>
      <c r="C46" s="35" t="s">
        <v>78</v>
      </c>
      <c r="D46" s="35" t="s">
        <v>79</v>
      </c>
      <c r="E46" s="72">
        <v>1</v>
      </c>
      <c r="F46" s="73">
        <v>1</v>
      </c>
      <c r="G46" s="40">
        <v>100.5</v>
      </c>
      <c r="H46" s="74">
        <f>E46*F46*G46</f>
        <v>100.5</v>
      </c>
      <c r="I46" s="109">
        <v>637.5</v>
      </c>
      <c r="J46" s="110">
        <f>H46+I46</f>
        <v>738</v>
      </c>
      <c r="K46" s="92"/>
      <c r="L46" s="92"/>
      <c r="M46" s="92"/>
      <c r="N46" s="90"/>
      <c r="O46" s="90"/>
      <c r="P46" s="90"/>
    </row>
    <row r="47" spans="1:16">
      <c r="A47" s="55"/>
      <c r="B47" s="35"/>
      <c r="C47" s="35"/>
      <c r="D47" s="35"/>
      <c r="E47" s="35"/>
      <c r="F47" s="73"/>
      <c r="G47" s="73"/>
      <c r="H47" s="73"/>
      <c r="I47" s="111"/>
      <c r="J47" s="112"/>
      <c r="K47" s="92"/>
      <c r="L47" s="92"/>
      <c r="M47" s="92"/>
      <c r="N47" s="90"/>
      <c r="O47" s="90"/>
      <c r="P47" s="90"/>
    </row>
    <row r="48" spans="1:16">
      <c r="A48" s="66"/>
      <c r="B48" s="66"/>
      <c r="C48" s="67" t="s">
        <v>80</v>
      </c>
      <c r="D48" s="66"/>
      <c r="E48" s="66"/>
      <c r="F48" s="66"/>
      <c r="G48" s="66"/>
      <c r="H48" s="68">
        <f>H43+H46</f>
        <v>1338</v>
      </c>
      <c r="I48" s="68">
        <f t="shared" ref="I48:J48" si="6">I43+I46</f>
        <v>20000</v>
      </c>
      <c r="J48" s="68">
        <f t="shared" si="6"/>
        <v>21338</v>
      </c>
      <c r="K48" s="90"/>
      <c r="L48" s="90"/>
      <c r="M48" s="90"/>
      <c r="N48" s="90"/>
      <c r="O48" s="90"/>
      <c r="P48" s="90"/>
    </row>
    <row r="49" spans="1:16">
      <c r="A49" s="75"/>
      <c r="B49" s="25"/>
      <c r="C49" s="25"/>
      <c r="D49" s="25"/>
      <c r="E49" s="25"/>
      <c r="F49" s="76"/>
      <c r="G49" s="76"/>
      <c r="H49" s="76"/>
      <c r="I49" s="76"/>
      <c r="J49" s="76"/>
      <c r="K49" s="90"/>
      <c r="L49" s="90"/>
      <c r="M49" s="90"/>
      <c r="N49" s="90"/>
      <c r="O49" s="90"/>
      <c r="P49" s="90"/>
    </row>
    <row r="50" spans="1:16">
      <c r="A50" s="24"/>
      <c r="B50" s="25"/>
      <c r="C50" s="25"/>
      <c r="D50" s="25"/>
      <c r="E50" s="25"/>
      <c r="F50" s="77"/>
      <c r="G50" s="77"/>
      <c r="I50" s="77"/>
      <c r="J50" s="77"/>
      <c r="K50" s="90"/>
      <c r="L50" s="90"/>
      <c r="M50" s="90"/>
      <c r="N50" s="90"/>
      <c r="O50" s="90"/>
      <c r="P50" s="90"/>
    </row>
    <row r="51" spans="1:16">
      <c r="A51" s="78"/>
      <c r="B51" s="79"/>
      <c r="C51" s="25"/>
      <c r="D51" s="25"/>
      <c r="E51" s="25"/>
      <c r="F51" s="80"/>
      <c r="G51" s="80"/>
      <c r="H51" s="80"/>
      <c r="I51" s="80"/>
      <c r="J51" s="80"/>
      <c r="K51" s="90"/>
      <c r="L51" s="90"/>
      <c r="M51" s="90"/>
      <c r="N51" s="90"/>
      <c r="O51" s="90"/>
      <c r="P51" s="90"/>
    </row>
    <row r="52" spans="1:16">
      <c r="A52" s="78"/>
      <c r="B52" s="79"/>
      <c r="C52" s="81"/>
      <c r="D52" s="81"/>
      <c r="E52" s="81"/>
      <c r="F52" s="77"/>
      <c r="G52" s="77"/>
      <c r="H52" s="80"/>
      <c r="I52" s="80"/>
      <c r="J52" s="80"/>
      <c r="K52" s="90"/>
      <c r="L52" s="90"/>
      <c r="M52" s="90"/>
      <c r="N52" s="90"/>
      <c r="O52" s="90"/>
      <c r="P52" s="90"/>
    </row>
    <row r="53" spans="1:16">
      <c r="A53" s="78"/>
      <c r="B53" s="79"/>
      <c r="C53" s="81"/>
      <c r="D53" s="81"/>
      <c r="E53" s="81"/>
      <c r="F53" s="77"/>
      <c r="G53" s="77"/>
      <c r="H53" s="80"/>
      <c r="I53" s="80"/>
      <c r="J53" s="80"/>
      <c r="K53" s="90"/>
      <c r="L53" s="90"/>
      <c r="M53" s="90"/>
      <c r="N53" s="90"/>
      <c r="O53" s="90"/>
      <c r="P53" s="90"/>
    </row>
    <row r="54" spans="1:10">
      <c r="A54" s="82"/>
      <c r="B54" s="83"/>
      <c r="C54" s="81"/>
      <c r="D54" s="81"/>
      <c r="E54" s="81"/>
      <c r="F54" s="84"/>
      <c r="G54" s="84"/>
      <c r="H54" s="85"/>
      <c r="I54" s="113"/>
      <c r="J54" s="113"/>
    </row>
    <row r="55" spans="3:8">
      <c r="C55" s="86"/>
      <c r="D55" s="86"/>
      <c r="E55" s="86"/>
      <c r="F55" s="87"/>
      <c r="G55" s="87"/>
      <c r="H55" s="88"/>
    </row>
    <row r="56" spans="3:5">
      <c r="C56" s="89"/>
      <c r="D56" s="89"/>
      <c r="E56" s="89"/>
    </row>
    <row r="63" spans="3:5">
      <c r="C63" s="89"/>
      <c r="D63" s="89"/>
      <c r="E63" s="89"/>
    </row>
    <row r="64" spans="3:7">
      <c r="C64" s="89"/>
      <c r="D64" s="89"/>
      <c r="E64" s="89"/>
      <c r="F64" s="87"/>
      <c r="G64" s="87"/>
    </row>
    <row r="65" spans="3:5">
      <c r="C65" s="89"/>
      <c r="D65" s="89"/>
      <c r="E65" s="89"/>
    </row>
    <row r="66" spans="3:5">
      <c r="C66" s="89"/>
      <c r="D66" s="89"/>
      <c r="E66" s="89"/>
    </row>
    <row r="68" spans="1:1">
      <c r="A68" s="114"/>
    </row>
    <row r="69" spans="1:1">
      <c r="A69" s="114"/>
    </row>
    <row r="70" spans="1:1">
      <c r="A70" s="115"/>
    </row>
    <row r="71" spans="1:7">
      <c r="A71" s="115"/>
      <c r="F71" s="87"/>
      <c r="G71" s="87"/>
    </row>
    <row r="72" spans="1:7">
      <c r="A72" s="115"/>
      <c r="F72" s="87"/>
      <c r="G72" s="87"/>
    </row>
    <row r="73" spans="1:7">
      <c r="A73" s="115"/>
      <c r="F73" s="87"/>
      <c r="G73" s="87"/>
    </row>
    <row r="74" spans="6:7">
      <c r="F74" s="116"/>
      <c r="G74" s="116"/>
    </row>
    <row r="75" spans="6:7">
      <c r="F75" s="87"/>
      <c r="G75" s="87"/>
    </row>
    <row r="76" spans="1:7">
      <c r="A76" s="114"/>
      <c r="F76" s="87"/>
      <c r="G76" s="87"/>
    </row>
    <row r="77" spans="1:7">
      <c r="A77" s="114"/>
      <c r="F77" s="87"/>
      <c r="G77" s="87"/>
    </row>
    <row r="78" spans="1:7">
      <c r="A78" s="114"/>
      <c r="F78" s="87"/>
      <c r="G78" s="87"/>
    </row>
    <row r="79" spans="1:7">
      <c r="A79" s="115"/>
      <c r="F79" s="87"/>
      <c r="G79" s="87"/>
    </row>
    <row r="80" spans="1:7">
      <c r="A80" s="115"/>
      <c r="F80" s="87"/>
      <c r="G80" s="87"/>
    </row>
    <row r="81" spans="1:7">
      <c r="A81" s="115"/>
      <c r="F81" s="87"/>
      <c r="G81" s="87"/>
    </row>
    <row r="82" spans="1:7">
      <c r="A82" s="115"/>
      <c r="F82" s="87"/>
      <c r="G82" s="87"/>
    </row>
    <row r="83" spans="6:7">
      <c r="F83" s="87"/>
      <c r="G83" s="87"/>
    </row>
    <row r="84" spans="6:7">
      <c r="F84" s="87"/>
      <c r="G84" s="87"/>
    </row>
    <row r="85" spans="6:7">
      <c r="F85" s="87"/>
      <c r="G85" s="87"/>
    </row>
  </sheetData>
  <printOptions horizontalCentered="1"/>
  <pageMargins left="1" right="1" top="1" bottom="1" header="0.5" footer="0.5"/>
  <pageSetup paperSize="1" scale="75" fitToWidth="0" fitToHeight="0" orientation="portrait"/>
  <headerFooter>
    <oddHeader>&amp;R&amp;10 
&amp;"Times New Roman,Italic"Organization Legal Name&amp;"Times New Roman,Regular"</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tabSelected="1" topLeftCell="B10" workbookViewId="0">
      <selection activeCell="E10" sqref="E10"/>
    </sheetView>
  </sheetViews>
  <sheetFormatPr defaultColWidth="11" defaultRowHeight="13.8" outlineLevelCol="5"/>
  <cols>
    <col min="1" max="1" width="3.33333333333333" customWidth="1"/>
    <col min="2" max="2" width="29" customWidth="1"/>
    <col min="3" max="4" width="13.7777777777778" customWidth="1"/>
    <col min="5" max="5" width="12.7777777777778" customWidth="1"/>
    <col min="6" max="6" width="37.8888888888889" customWidth="1"/>
  </cols>
  <sheetData>
    <row r="1" spans="1:6">
      <c r="A1" s="1" t="s">
        <v>81</v>
      </c>
      <c r="B1" s="2"/>
      <c r="C1" s="2"/>
      <c r="D1" s="2"/>
      <c r="E1" s="2"/>
      <c r="F1" s="2"/>
    </row>
    <row r="2" spans="1:6">
      <c r="A2" s="3"/>
      <c r="B2" s="3"/>
      <c r="C2" s="3"/>
      <c r="D2" s="3"/>
      <c r="E2" s="3"/>
      <c r="F2" s="3"/>
    </row>
    <row r="3" ht="41.4" spans="1:6">
      <c r="A3" s="4"/>
      <c r="B3" s="5" t="s">
        <v>0</v>
      </c>
      <c r="C3" s="6" t="s">
        <v>5</v>
      </c>
      <c r="D3" s="6" t="s">
        <v>6</v>
      </c>
      <c r="E3" s="6" t="s">
        <v>82</v>
      </c>
      <c r="F3" s="5" t="s">
        <v>83</v>
      </c>
    </row>
    <row r="4" ht="124.2" spans="1:6">
      <c r="A4" s="7">
        <v>1</v>
      </c>
      <c r="B4" s="8" t="s">
        <v>84</v>
      </c>
      <c r="C4" s="9">
        <f>'Detailed Budget'!H11</f>
        <v>712.5</v>
      </c>
      <c r="D4" s="10">
        <f>'Detailed Budget'!I11</f>
        <v>5587.5</v>
      </c>
      <c r="E4" s="9">
        <f>C4+D4</f>
        <v>6300</v>
      </c>
      <c r="F4" s="11" t="s">
        <v>85</v>
      </c>
    </row>
    <row r="5" ht="196" customHeight="1" spans="1:6">
      <c r="A5" s="7">
        <v>2</v>
      </c>
      <c r="B5" s="12" t="s">
        <v>86</v>
      </c>
      <c r="C5" s="9">
        <f>'Detailed Budget'!H17</f>
        <v>0</v>
      </c>
      <c r="D5" s="10">
        <f>'Detailed Budget'!I17</f>
        <v>6400</v>
      </c>
      <c r="E5" s="7">
        <f>C5+D5</f>
        <v>6400</v>
      </c>
      <c r="F5" s="13" t="s">
        <v>87</v>
      </c>
    </row>
    <row r="6" ht="144" customHeight="1" spans="1:6">
      <c r="A6" s="7">
        <v>3</v>
      </c>
      <c r="B6" s="12" t="s">
        <v>88</v>
      </c>
      <c r="C6" s="9">
        <f>'Detailed Budget'!H22</f>
        <v>495</v>
      </c>
      <c r="D6" s="9">
        <f>'Detailed Budget'!I22</f>
        <v>1485</v>
      </c>
      <c r="E6" s="7">
        <f>C6+D6</f>
        <v>1980</v>
      </c>
      <c r="F6" s="11" t="s">
        <v>89</v>
      </c>
    </row>
    <row r="7" ht="248" customHeight="1" spans="1:6">
      <c r="A7" s="7">
        <v>4</v>
      </c>
      <c r="B7" s="12" t="s">
        <v>90</v>
      </c>
      <c r="C7" s="9">
        <f>'Detailed Budget'!H30</f>
        <v>30</v>
      </c>
      <c r="D7" s="10">
        <f>'Detailed Budget'!I30</f>
        <v>2810</v>
      </c>
      <c r="E7" s="7">
        <f>C7+D7</f>
        <v>2840</v>
      </c>
      <c r="F7" s="11" t="s">
        <v>91</v>
      </c>
    </row>
    <row r="8" ht="179.4" spans="1:6">
      <c r="A8" s="7">
        <v>5</v>
      </c>
      <c r="B8" s="12" t="s">
        <v>92</v>
      </c>
      <c r="C8" s="9">
        <f>'Detailed Budget'!H36</f>
        <v>0</v>
      </c>
      <c r="D8" s="10">
        <f>'Detailed Budget'!I36</f>
        <v>1380</v>
      </c>
      <c r="E8" s="7">
        <f t="shared" ref="E8:E10" si="0">C8+D8</f>
        <v>1380</v>
      </c>
      <c r="F8" s="13" t="s">
        <v>93</v>
      </c>
    </row>
    <row r="9" ht="151.8" spans="1:6">
      <c r="A9" s="7">
        <v>6</v>
      </c>
      <c r="B9" s="12" t="s">
        <v>94</v>
      </c>
      <c r="C9" s="9">
        <f>'Detailed Budget'!H36</f>
        <v>0</v>
      </c>
      <c r="D9" s="10">
        <f>'Detailed Budget'!I42</f>
        <v>1700</v>
      </c>
      <c r="E9" s="7">
        <f t="shared" si="0"/>
        <v>1700</v>
      </c>
      <c r="F9" s="13" t="s">
        <v>95</v>
      </c>
    </row>
    <row r="10" ht="124.2" spans="1:6">
      <c r="A10" s="7">
        <v>7</v>
      </c>
      <c r="B10" s="12" t="s">
        <v>78</v>
      </c>
      <c r="C10" s="7">
        <f>'Detailed Budget'!H46</f>
        <v>100.5</v>
      </c>
      <c r="D10" s="14">
        <f>'Detailed Budget'!I46</f>
        <v>637.5</v>
      </c>
      <c r="E10" s="7">
        <f t="shared" si="0"/>
        <v>738</v>
      </c>
      <c r="F10" s="13" t="s">
        <v>96</v>
      </c>
    </row>
    <row r="11" spans="1:6">
      <c r="A11" s="7"/>
      <c r="B11" s="12"/>
      <c r="C11" s="7"/>
      <c r="D11" s="15"/>
      <c r="E11" s="7"/>
      <c r="F11" s="16"/>
    </row>
    <row r="12" spans="1:6">
      <c r="A12" s="17"/>
      <c r="B12" s="17" t="s">
        <v>97</v>
      </c>
      <c r="C12" s="18">
        <f>SUM(C4:C10)</f>
        <v>1338</v>
      </c>
      <c r="D12" s="18">
        <f>SUM(D4:D10)</f>
        <v>20000</v>
      </c>
      <c r="E12" s="18">
        <f>SUM(E4:E10)</f>
        <v>21338</v>
      </c>
      <c r="F12" s="19"/>
    </row>
  </sheetData>
  <mergeCells count="1">
    <mergeCell ref="A1:F1"/>
  </mergeCells>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L o n g P r o p e r t i e s   x m l n s = " h t t p : / / s c h e m a s . m i c r o s o f t . c o m / o f f i c e / 2 0 0 6 / m e t a d a t a / l o n g P r o p e r t i e s " / > 
</file>

<file path=customXml/item2.xml>��< ? x m l   v e r s i o n = " 1 . 0 " ? > < p : p r o p e r t i e s   x m l n s : p = " h t t p : / / s c h e m a s . m i c r o s o f t . c o m / o f f i c e / 2 0 0 6 / m e t a d a t a / p r o p e r t i e s "   x m l n s : x s i = " h t t p : / / w w w . w 3 . o r g / 2 0 0 1 / X M L S c h e m a - i n s t a n c e "   x m l n s : p c = " h t t p : / / s c h e m a s . m i c r o s o f t . c o m / o f f i c e / i n f o p a t h / 2 0 0 7 / P a r t n e r C o n t r o l s " > < d o c u m e n t M a n a g e m e n t / > < / p : p r o p e r t i e s > 
</file>

<file path=customXml/item3.xml>��< ? x m l   v e r s i o n = " 1 . 0 " ? > < c t : c o n t e n t T y p e S c h e m a   c t : _ = " "   m a : _ = " "   m a : c o n t e n t T y p e N a m e = " D o c u m e n t "   m a : c o n t e n t T y p e I D = " 0 x 0 1 0 1 0 0 8 2 6 D 4 F D 6 3 9 A 5 5 F 4 E A 8 8 2 9 C A F 0 5 3 6 7 1 E C "   m a : c o n t e n t T y p e V e r s i o n = " 1 "   m a : c o n t e n t T y p e D e s c r i p t i o n = " C r e a t e   a   n e w   d o c u m e n t . "   m a : c o n t e n t T y p e S c o p e = " "   m a : v e r s i o n I D = " 9 8 5 a 8 0 1 c a 4 7 c 0 7 e f 1 5 8 d 4 c 0 9 8 6 c 4 1 f 8 2 "   x m l n s : c t = " h t t p : / / s c h e m a s . m i c r o s o f t . c o m / o f f i c e / 2 0 0 6 / m e t a d a t a / c o n t e n t T y p e "   x m l n s : m a = " h t t p : / / s c h e m a s . m i c r o s o f t . c o m / o f f i c e / 2 0 0 6 / m e t a d a t a / p r o p e r t i e s / m e t a A t t r i b u t e s " >  
 < x s d : s c h e m a   t a r g e t N a m e s p a c e = " h t t p : / / s c h e m a s . m i c r o s o f t . c o m / o f f i c e / 2 0 0 6 / m e t a d a t a / p r o p e r t i e s "   m a : r o o t = " t r u e "   m a : f i e l d s I D = " 5 f 0 2 b c 5 d a 2 c a 1 3 c 9 2 5 c b 1 f d d f 5 4 3 8 0 8 e "   n s 2 : _ = " "   x m l n s : x s d = " h t t p : / / w w w . w 3 . o r g / 2 0 0 1 / X M L S c h e m a "   x m l n s : x s = " h t t p : / / w w w . w 3 . o r g / 2 0 0 1 / X M L S c h e m a "   x m l n s : p = " h t t p : / / s c h e m a s . m i c r o s o f t . c o m / o f f i c e / 2 0 0 6 / m e t a d a t a / p r o p e r t i e s "   x m l n s : n s 2 = " 7 1 c c 0 6 8 5 - 9 c c 9 - 4 0 4 2 - 8 2 6 d - f 4 f 9 7 5 7 7 3 4 d b " >  
 < x s d : i m p o r t   n a m e s p a c e = " 7 1 c c 0 6 8 5 - 9 c c 9 - 4 0 4 2 - 8 2 6 d - f 4 f 9 7 5 7 7 3 4 d b " / >  
 < x s d : e l e m e n t   n a m e = " p r o p e r t i e s " >  
 < x s d : c o m p l e x T y p e >  
 < x s d : s e q u e n c e >  
 < x s d : e l e m e n t   n a m e = " d o c u m e n t M a n a g e m e n t " >  
 < x s d : c o m p l e x T y p e >  
 < x s d : a l l >  
 < x s d : e l e m e n t   r e f = " n s 2 : S h a r e d W i t h U s e r s "   m i n O c c u r s = " 0 " / >  
 < / x s d : a l l >  
 < / x s d : c o m p l e x T y p e >  
 < / x s d : e l e m e n t >  
 < / x s d : s e q u e n c e >  
 < / x s d : c o m p l e x T y p e >  
 < / x s d : e l e m e n t >  
 < / x s d : s c h e m a >  
 < x s d : s c h e m a   t a r g e t N a m e s p a c e = " 7 1 c c 0 6 8 5 - 9 c c 9 - 4 0 4 2 - 8 2 6 d - f 4 f 9 7 5 7 7 3 4 d b " 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S h a r e d W i t h U s e r s "   m a : i n d e x = " 8 "   n i l l a b l e = " t r u e "   m a : d i s p l a y N a m e = " S h a r e d   W i t h "   m a : i n t e r n a l N a m e = " S h a r e d W i t h U s e r s "   m a : r e a d O n l y = " t r u e " >  
 < x s d : c o m p l e x T y p e >  
 < x s d : c o m p l e x C o n t e n t >  
 < x s d : e x t e n s i o n   b a s e = " d m s : U s e r M u l t i " >  
 < x s d : s e q u e n c e >  
 < x s d : e l e m e n t   n a m e = " U s e r I n f o "   m i n O c c u r s = " 0 "   m a x O c c u r s = " u n b o u n d e d " >  
 < x s d : c o m p l e x T y p e >  
 < x s d : s e q u e n c e >  
 < x s d : e l e m e n t   n a m e = " D i s p l a y N a m e "   t y p e = " x s d : s t r i n g "   m i n O c c u r s = " 0 " / >  
 < x s d : e l e m e n t   n a m e = " A c c o u n t I d "   t y p e = " d m s : U s e r I d "   m i n O c c u r s = " 0 "   n i l l a b l e = " t r u e " / >  
 < x s d : e l e m e n t   n a m e = " A c c o u n t T y p e "   t y p e = " x s d : s t r i n g "   m i n O c c u r s = " 0 " / >  
 < / x s d : s e q u e n c e >  
 < / x s d : c o m p l e x T y p e >  
 < / x s d : e l e m e n t >  
 < / x s d : s e q u e n c e >  
 < / x s d : e x t e n s i o n >  
 < / x s d : c o m p l e x C o n t e n t >  
 < / x s d : c o m p l e x T y p e >  
 < / x s d : e l e m e n t >  
 < / x s d : s c h e m a >  
 < x s d : s c h e m a   t a r g e t N a m e s p a c e = " h t t p : / / s c h e m a s . o p e n x m l f o r m a t s . o r g / p a c k a g e / 2 0 0 6 / m e t a d a t a / c o r e - p r o p e r t i e s "   e l e m e n t F o r m D e f a u l t = " q u a l i f i e d "   a t t r i b u t e F o r m D e f a u l t = " u n q u a l i f i e d "   b l o c k D e f a u l t = " # a l l "   x m l n s = " h t t p : / / s c h e m a s . o p e n x m l f o r m a t s . o r g / p a c k a g e / 2 0 0 6 / m e t a d a t a / c o r e - p r o p e r t i e s "   x m l n s : x s d = " h t t p : / / w w w . w 3 . o r g / 2 0 0 1 / X M L S c h e m a "   x m l n s : x s i = " h t t p : / / w w w . w 3 . o r g / 2 0 0 1 / X M L S c h e m a - i n s t a n c e "   x m l n s : d c = " h t t p : / / p u r l . o r g / d c / e l e m e n t s / 1 . 1 / "   x m l n s : d c t e r m s = " h t t p : / / p u r l . o r g / d c / t e r m s / "   x m l n s : o d o c = " h t t p : / / s c h e m a s . m i c r o s o f t . c o m / i n t e r n a l / o b d " >  
 < x s d : i m p o r t   n a m e s p a c e = " h t t p : / / p u r l . o r g / d c / e l e m e n t s / 1 . 1 / "   s c h e m a L o c a t i o n = " h t t p : / / d u b l i n c o r e . o r g / s c h e m a s / x m l s / q d c / 2 0 0 3 / 0 4 / 0 2 / d c . x s d " / >  
 < x s d : i m p o r t   n a m e s p a c e = " h t t p : / / p u r l . o r g / d c / t e r m s / "   s c h e m a L o c a t i o n = " h t t p : / / d u b l i n c o r e . o r g / s c h e m a s / x m l s / q d c / 2 0 0 3 / 0 4 / 0 2 / d c t e r m s . x s d " / >  
 < x s d : e l e m e n t   n a m e = " c o r e P r o p e r t i e s "   t y p e = " C T _ c o r e P r o p e r t i e s " / >  
 < x s d : c o m p l e x T y p e   n a m e = " C T _ c o r e P r o p e r t i e s " >  
 < x s d : a l l >  
 < x s d : e l e m e n t   r e f = " d c : c r e a t o r "   m i n O c c u r s = " 0 "   m a x O c c u r s = " 1 " / >  
 < x s d : e l e m e n t   r e f = " d c t e r m s : c r e a t e d "   m i n O c c u r s = " 0 "   m a x O c c u r s = " 1 " / >  
 < x s d : e l e m e n t   r e f = " d c : i d e n t i f i e r "   m i n O c c u r s = " 0 "   m a x O c c u r s = " 1 " / >  
 < x s d : e l e m e n t   n a m e = " c o n t e n t T y p e "   m i n O c c u r s = " 0 "   m a x O c c u r s = " 1 "   t y p e = " x s d : s t r i n g "   m a : i n d e x = " 0 "   m a : d i s p l a y N a m e = " C o n t e n t   T y p e " / >  
 < x s d : e l e m e n t   r e f = " d c : t i t l e "   m i n O c c u r s = " 0 "   m a x O c c u r s = " 1 "   m a : i n d e x = " 4 "   m a : d i s p l a y N a m e = " T i t l e " / >  
 < x s d : e l e m e n t   r e f = " d c : s u b j e c t "   m i n O c c u r s = " 0 "   m a x O c c u r s = " 1 " / >  
 < x s d : e l e m e n t   r e f = " d c : d e s c r i p t i o n "   m i n O c c u r s = " 0 "   m a x O c c u r s = " 1 " / >  
 < x s d : e l e m e n t   n a m e = " k e y w o r d s "   m i n O c c u r s = " 0 "   m a x O c c u r s = " 1 "   t y p e = " x s d : s t r i n g " / >  
 < x s d : e l e m e n t   r e f = " d c : l a n g u a g e "   m i n O c c u r s = " 0 "   m a x O c c u r s = " 1 " / >  
 < x s d : e l e m e n t   n a m e = " c a t e g o r y "   m i n O c c u r s = " 0 "   m a x O c c u r s = " 1 "   t y p e = " x s d : s t r i n g " / >  
 < x s d : e l e m e n t   n a m e = " v e r s i o n "   m i n O c c u r s = " 0 "   m a x O c c u r s = " 1 "   t y p e = " x s d : s t r i n g " / >  
 < x s d : e l e m e n t   n a m e = " r e v i s i o n "   m i n O c c u r s = " 0 "   m a x O c c u r s = " 1 "   t y p e = " x s d : s t r i n g " >  
 < x s d : a n n o t a t i o n >  
 < x s d : d o c u m e n t a t i o n >  
                                                 T h i s   v a l u e   i n d i c a t e s   t h e   n u m b e r   o f   s a v e s   o r   r e v i s i o n s .   T h e   a p p l i c a t i o n   i s   r e s p o n s i b l e   f o r   u p d a t i n g   t h i s   v a l u e   a f t e r   e a c h   r e v i s i o n .  
                                         < / x s d : d o c u m e n t a t i o n >  
 < / x s d : a n n o t a t i o n >  
 < / x s d : e l e m e n t >  
 < x s d : e l e m e n t   n a m e = " l a s t M o d i f i e d B y "   m i n O c c u r s = " 0 "   m a x O c c u r s = " 1 "   t y p e = " x s d : s t r i n g " / >  
 < x s d : e l e m e n t   r e f = " d c t e r m s : m o d i f i e d "   m i n O c c u r s = " 0 "   m a x O c c u r s = " 1 " / >  
 < x s d : e l e m e n t   n a m e = " c o n t e n t S t a t u s "   m i n O c c u r s = " 0 "   m a x O c c u r s = " 1 "   t y p e = " x s d : s t r i n g " / >  
 < / x s d : a l l >  
 < / x s d : c o m p l e x T y p e >  
 < / x s d : s c h e m a >  
 < x s : s c h e m a   t a r g e t N a m e s p a c e = " h t t p : / / s c h e m a s . m i c r o s o f t . c o m / o f f i c e / i n f o p a t h / 2 0 0 7 / P a r t n e r C o n t r o l s "   e l e m e n t F o r m D e f a u l t = " q u a l i f i e d "   a t t r i b u t e F o r m D e f a u l t = " u n q u a l i f i e d "   x m l n s : p c = " h t t p : / / s c h e m a s . m i c r o s o f t . c o m / o f f i c e / i n f o p a t h / 2 0 0 7 / P a r t n e r C o n t r o l s "   x m l n s : x s = " h t t p : / / w w w . w 3 . o r g / 2 0 0 1 / X M L S c h e m a " >  
 < x s : e l e m e n t   n a m e = " P e r s o n " >  
 < x s : c o m p l e x T y p e >  
 < x s : s e q u e n c e >  
 < x s : e l e m e n t   r e f = " p c : D i s p l a y N a m e "   m i n O c c u r s = " 0 " > < / x s : e l e m e n t >  
 < x s : e l e m e n t   r e f = " p c : A c c o u n t I d "   m i n O c c u r s = " 0 " > < / x s : e l e m e n t >  
 < x s : e l e m e n t   r e f = " p c : A c c o u n t T y p e "   m i n O c c u r s = " 0 " > < / x s : e l e m e n t >  
 < / x s : s e q u e n c e >  
 < / x s : c o m p l e x T y p e >  
 < / x s : e l e m e n t >  
 < x s : e l e m e n t   n a m e = " D i s p l a y N a m e "   t y p e = " x s : s t r i n g " > < / x s : e l e m e n t >  
 < x s : e l e m e n t   n a m e = " A c c o u n t I d "   t y p e = " x s : s t r i n g " > < / x s : e l e m e n t >  
 < x s : e l e m e n t   n a m e = " A c c o u n t T y p e "   t y p e = " x s : s t r i n g " > < / x s : e l e m e n t >  
 < x s : e l e m e n t   n a m e = " B D C A s s o c i a t e d E n t i t y " >  
 < x s : c o m p l e x T y p e >  
 < x s : s e q u e n c e >  
 < x s : e l e m e n t   r e f = " p c : B D C E n t i t y "   m i n O c c u r s = " 0 "   m a x O c c u r s = " u n b o u n d e d " > < / x s : e l e m e n t >  
 < / x s : s e q u e n c e >  
 < x s : a t t r i b u t e   r e f = " p c : E n t i t y N a m e s p a c e " > < / x s : a t t r i b u t e >  
 < x s : a t t r i b u t e   r e f = " p c : E n t i t y N a m e " > < / x s : a t t r i b u t e >  
 < x s : a t t r i b u t e   r e f = " p c : S y s t e m I n s t a n c e N a m e " > < / x s : a t t r i b u t e >  
 < x s : a t t r i b u t e   r e f = " p c : A s s o c i a t i o n N a m e " > < / x s : a t t r i b u t e >  
 < / x s : c o m p l e x T y p e >  
 < / x s : e l e m e n t >  
 < x s : a t t r i b u t e   n a m e = " E n t i t y N a m e s p a c e "   t y p e = " x s : s t r i n g " > < / x s : a t t r i b u t e >  
 < x s : a t t r i b u t e   n a m e = " E n t i t y N a m e "   t y p e = " x s : s t r i n g " > < / x s : a t t r i b u t e >  
 < x s : a t t r i b u t e   n a m e = " S y s t e m I n s t a n c e N a m e "   t y p e = " x s : s t r i n g " > < / x s : a t t r i b u t e >  
 < x s : a t t r i b u t e   n a m e = " A s s o c i a t i o n N a m e "   t y p e = " x s : s t r i n g " > < / x s : a t t r i b u t e >  
 < x s : e l e m e n t   n a m e = " B D C E n t i t y " >  
 < x s : c o m p l e x T y p e >  
 < x s : s e q u e n c e >  
 < x s : e l e m e n t   r e f = " p c : E n t i t y D i s p l a y N a m e "   m i n O c c u r s = " 0 " > < / x s : e l e m e n t >  
 < x s : e l e m e n t   r e f = " p c : E n t i t y I n s t a n c e R e f e r e n c e "   m i n O c c u r s = " 0 " > < / x s : e l e m e n t >  
 < x s : e l e m e n t   r e f = " p c : E n t i t y I d 1 "   m i n O c c u r s = " 0 " > < / x s : e l e m e n t >  
 < x s : e l e m e n t   r e f = " p c : E n t i t y I d 2 "   m i n O c c u r s = " 0 " > < / x s : e l e m e n t >  
 < x s : e l e m e n t   r e f = " p c : E n t i t y I d 3 "   m i n O c c u r s = " 0 " > < / x s : e l e m e n t >  
 < x s : e l e m e n t   r e f = " p c : E n t i t y I d 4 "   m i n O c c u r s = " 0 " > < / x s : e l e m e n t >  
 < x s : e l e m e n t   r e f = " p c : E n t i t y I d 5 "   m i n O c c u r s = " 0 " > < / x s : e l e m e n t >  
 < / x s : s e q u e n c e >  
 < / x s : c o m p l e x T y p e >  
 < / x s : e l e m e n t >  
 < x s : e l e m e n t   n a m e = " E n t i t y D i s p l a y N a m e "   t y p e = " x s : s t r i n g " > < / x s : e l e m e n t >  
 < x s : e l e m e n t   n a m e = " E n t i t y I n s t a n c e R e f e r e n c e "   t y p e = " x s : s t r i n g " > < / x s : e l e m e n t >  
 < x s : e l e m e n t   n a m e = " E n t i t y I d 1 "   t y p e = " x s : s t r i n g " > < / x s : e l e m e n t >  
 < x s : e l e m e n t   n a m e = " E n t i t y I d 2 "   t y p e = " x s : s t r i n g " > < / x s : e l e m e n t >  
 < x s : e l e m e n t   n a m e = " E n t i t y I d 3 "   t y p e = " x s : s t r i n g " > < / x s : e l e m e n t >  
 < x s : e l e m e n t   n a m e = " E n t i t y I d 4 "   t y p e = " x s : s t r i n g " > < / x s : e l e m e n t >  
 < x s : e l e m e n t   n a m e = " E n t i t y I d 5 "   t y p e = " x s : s t r i n g " > < / x s : e l e m e n t >  
 < x s : e l e m e n t   n a m e = " T e r m s " >  
 < x s : c o m p l e x T y p e >  
 < x s : s e q u e n c e >  
 < x s : e l e m e n t   r e f = " p c : T e r m I n f o "   m i n O c c u r s = " 0 "   m a x O c c u r s = " u n b o u n d e d " > < / x s : e l e m e n t >  
 < / x s : s e q u e n c e >  
 < / x s : c o m p l e x T y p e >  
 < / x s : e l e m e n t >  
 < x s : e l e m e n t   n a m e = " T e r m I n f o " >  
 < x s : c o m p l e x T y p e >  
 < x s : s e q u e n c e >  
 < x s : e l e m e n t   r e f = " p c : T e r m N a m e "   m i n O c c u r s = " 0 " > < / x s : e l e m e n t >  
 < x s : e l e m e n t   r e f = " p c : T e r m I d "   m i n O c c u r s = " 0 " > < / x s : e l e m e n t >  
 < / x s : s e q u e n c e >  
 < / x s : c o m p l e x T y p e >  
 < / x s : e l e m e n t >  
 < x s : e l e m e n t   n a m e = " T e r m N a m e "   t y p e = " x s : s t r i n g " > < / x s : e l e m e n t >  
 < x s : e l e m e n t   n a m e = " T e r m I d "   t y p e = " x s : s t r i n g " > < / x s : e l e m e n t >  
 < / x s : s c h e m a >  
 < / c t : c o n t e n t T y p e S c h e m a > 
</file>

<file path=customXml/item4.xml>��< ? m s o - c o n t e n t T y p e ? > < F o r m T e m p l a t e s   x m l n s = " h t t p : / / s c h e m a s . m i c r o s o f t . c o m / s h a r e p o i n t / v 3 / c o n t e n t t y p e / f o r m s " > < D i s p l a y > D o c u m e n t L i b r a r y F o r m < / D i s p l a y > < E d i t > D o c u m e n t L i b r a r y F o r m < / E d i t > < N e w > D o c u m e n t L i b r a r y F o r m < / N e w > < / F o r m T e m p l a t e s > 
</file>

<file path=customXml/itemProps1.xml><?xml version="1.0" encoding="utf-8"?>
<ds:datastoreItem xmlns:ds="http://schemas.openxmlformats.org/officeDocument/2006/customXml" ds:itemID="{C786AE91-7433-4749-8CE5-C2837D6B9EF6}">
  <ds:schemaRefs/>
</ds:datastoreItem>
</file>

<file path=customXml/itemProps2.xml><?xml version="1.0" encoding="utf-8"?>
<ds:datastoreItem xmlns:ds="http://schemas.openxmlformats.org/officeDocument/2006/customXml" ds:itemID="{81BF0A2B-6755-49E5-BEB4-32E5A4F4707C}">
  <ds:schemaRefs/>
</ds:datastoreItem>
</file>

<file path=customXml/itemProps3.xml><?xml version="1.0" encoding="utf-8"?>
<ds:datastoreItem xmlns:ds="http://schemas.openxmlformats.org/officeDocument/2006/customXml" ds:itemID="{F64B0711-8039-404D-A1A3-9D61D9B8BB7A}">
  <ds:schemaRefs/>
</ds:datastoreItem>
</file>

<file path=customXml/itemProps4.xml><?xml version="1.0" encoding="utf-8"?>
<ds:datastoreItem xmlns:ds="http://schemas.openxmlformats.org/officeDocument/2006/customXml" ds:itemID="{42845297-50E2-4D1F-B5C0-DF5D8A095357}">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Detailed Budget</vt:lpstr>
      <vt:lpstr>Budget Narrative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SAFARI</cp:lastModifiedBy>
  <dcterms:created xsi:type="dcterms:W3CDTF">2003-11-17T20:19:00Z</dcterms:created>
  <cp:lastPrinted>2026-06-03T09:45:00Z</cp:lastPrinted>
  <dcterms:modified xsi:type="dcterms:W3CDTF">2026-07-02T12:40:35Z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te Type">
    <vt:lpwstr>Budget</vt:lpwstr>
  </property>
  <property fmtid="{D5CDD505-2E9C-101B-9397-08002B2CF9AE}" pid="3" name="ContentTypeId">
    <vt:lpwstr>0x010100826D4FD639A55F4EA8829CAF053671EC</vt:lpwstr>
  </property>
  <property fmtid="{D5CDD505-2E9C-101B-9397-08002B2CF9AE}" pid="4" name="ICV">
    <vt:lpwstr>152BA409A96B4D9D8141C3F33E448115_13</vt:lpwstr>
  </property>
  <property fmtid="{D5CDD505-2E9C-101B-9397-08002B2CF9AE}" pid="5" name="KSOProductBuildVer">
    <vt:lpwstr>1036-12.2.0.23196</vt:lpwstr>
  </property>
</Properties>
</file>