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enkoltd-my.sharepoint.com/personal/hanif_said_zenkokenya_com/Documents/Desktop/"/>
    </mc:Choice>
  </mc:AlternateContent>
  <xr:revisionPtr revIDLastSave="0" documentId="8_{E19AA69F-9F8C-4DD3-BAAE-E2DEC6085E2B}" xr6:coauthVersionLast="43" xr6:coauthVersionMax="47" xr10:uidLastSave="{00000000-0000-0000-0000-000000000000}"/>
  <bookViews>
    <workbookView xWindow="-120" yWindow="-120" windowWidth="20730" windowHeight="11040" activeTab="1" xr2:uid="{8C979473-24C9-42DC-8CA6-F6A82DB64D5D}"/>
  </bookViews>
  <sheets>
    <sheet name="FINANCIAL INCOME STATEMENT" sheetId="1" r:id="rId1"/>
    <sheet name="BUDGET" sheetId="2" r:id="rId2"/>
    <sheet name="EXPENDITURE BREAKDOW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6" i="5" l="1"/>
  <c r="C66" i="5"/>
  <c r="H29" i="2"/>
  <c r="H27" i="2"/>
  <c r="H26" i="2"/>
  <c r="H25" i="2"/>
  <c r="H24" i="2"/>
  <c r="H23" i="2"/>
  <c r="H22" i="2"/>
  <c r="H21" i="2"/>
  <c r="H20" i="2"/>
  <c r="H19" i="2"/>
  <c r="H16" i="2"/>
  <c r="H8" i="2"/>
  <c r="H7" i="2"/>
  <c r="H10" i="2" s="1"/>
  <c r="E30" i="2"/>
  <c r="G30" i="2"/>
  <c r="H30" i="2" s="1"/>
  <c r="H32" i="2" s="1"/>
  <c r="G10" i="2"/>
  <c r="G32" i="2" l="1"/>
  <c r="G37" i="2" s="1"/>
  <c r="H37" i="2" s="1"/>
  <c r="C30" i="2"/>
  <c r="C32" i="2" s="1"/>
  <c r="D32" i="2" s="1"/>
  <c r="F29" i="2"/>
  <c r="D29" i="2"/>
  <c r="D28" i="2"/>
  <c r="F27" i="2"/>
  <c r="F26" i="2"/>
  <c r="D26" i="2"/>
  <c r="F25" i="2"/>
  <c r="D25" i="2"/>
  <c r="F24" i="2"/>
  <c r="D24" i="2"/>
  <c r="F23" i="2"/>
  <c r="F22" i="2"/>
  <c r="D22" i="2"/>
  <c r="F21" i="2"/>
  <c r="D21" i="2"/>
  <c r="F20" i="2"/>
  <c r="D20" i="2"/>
  <c r="F19" i="2"/>
  <c r="D19" i="2"/>
  <c r="F16" i="2"/>
  <c r="D16" i="2"/>
  <c r="E10" i="2"/>
  <c r="F10" i="2" s="1"/>
  <c r="C10" i="2"/>
  <c r="C37" i="2" s="1"/>
  <c r="D37" i="2" s="1"/>
  <c r="D9" i="2"/>
  <c r="F8" i="2"/>
  <c r="D8" i="2"/>
  <c r="F7" i="2"/>
  <c r="D7" i="2"/>
  <c r="D11" i="2" s="1"/>
  <c r="D12" i="2" s="1"/>
  <c r="F30" i="2" l="1"/>
  <c r="F32" i="2" s="1"/>
  <c r="D30" i="2"/>
  <c r="D10" i="2"/>
  <c r="E32" i="2"/>
  <c r="E37" i="2" s="1"/>
  <c r="F37" i="2" s="1"/>
  <c r="F9" i="1"/>
  <c r="D38" i="1"/>
  <c r="D33" i="1"/>
  <c r="D31" i="1"/>
  <c r="D30" i="1"/>
  <c r="D29" i="1"/>
  <c r="D27" i="1"/>
  <c r="D26" i="1"/>
  <c r="D25" i="1"/>
  <c r="D23" i="1"/>
  <c r="D22" i="1"/>
  <c r="D21" i="1"/>
  <c r="D20" i="1"/>
  <c r="D17" i="1"/>
  <c r="C38" i="1"/>
  <c r="C31" i="1"/>
  <c r="C33" i="1"/>
  <c r="E31" i="1"/>
  <c r="E33" i="1"/>
  <c r="F30" i="1"/>
  <c r="D9" i="1"/>
  <c r="C11" i="1"/>
  <c r="D11" i="1" s="1"/>
  <c r="D10" i="1"/>
  <c r="D8" i="1"/>
  <c r="D12" i="1" s="1"/>
  <c r="D13" i="1" s="1"/>
  <c r="F28" i="1"/>
  <c r="F27" i="1"/>
  <c r="F26" i="1"/>
  <c r="F25" i="1"/>
  <c r="F24" i="1"/>
  <c r="F23" i="1"/>
  <c r="F22" i="1"/>
  <c r="F21" i="1"/>
  <c r="F20" i="1"/>
  <c r="F17" i="1"/>
  <c r="F8" i="1"/>
  <c r="E11" i="1"/>
  <c r="F11" i="1" s="1"/>
  <c r="E38" i="1" l="1"/>
  <c r="F38" i="1"/>
  <c r="F31" i="1"/>
  <c r="F33" i="1" s="1"/>
</calcChain>
</file>

<file path=xl/sharedStrings.xml><?xml version="1.0" encoding="utf-8"?>
<sst xmlns="http://schemas.openxmlformats.org/spreadsheetml/2006/main" count="117" uniqueCount="81">
  <si>
    <t>OPERATING EXPENSES</t>
  </si>
  <si>
    <t>Employment Expenses</t>
  </si>
  <si>
    <t>Salaries and wages</t>
  </si>
  <si>
    <t>Administration Expenses</t>
  </si>
  <si>
    <t>TOTAL OPERATING EXPENSES</t>
  </si>
  <si>
    <t>OPERATING INCOME</t>
  </si>
  <si>
    <t>Bank Charges</t>
  </si>
  <si>
    <t>WOMEN WITHOUT BORDERS</t>
  </si>
  <si>
    <t>Transport expenses</t>
  </si>
  <si>
    <t>Internet &amp; printing</t>
  </si>
  <si>
    <t>Rent</t>
  </si>
  <si>
    <t>Stationery</t>
  </si>
  <si>
    <t>School expenses</t>
  </si>
  <si>
    <t>Feeding Program</t>
  </si>
  <si>
    <t>Training expenses</t>
  </si>
  <si>
    <t>Depreciation</t>
  </si>
  <si>
    <t>Total Admin cost</t>
  </si>
  <si>
    <t>USD</t>
  </si>
  <si>
    <t>KSH</t>
  </si>
  <si>
    <t>PROFIT/LOSS BEFORE TAX</t>
  </si>
  <si>
    <t>Utilities/Sundry</t>
  </si>
  <si>
    <t>capital expenditure</t>
  </si>
  <si>
    <t>REVENUE</t>
  </si>
  <si>
    <t>GRAND DONATIONS</t>
  </si>
  <si>
    <t>DONATION KIT</t>
  </si>
  <si>
    <t>TOTAL REVENUE</t>
  </si>
  <si>
    <t xml:space="preserve"> </t>
  </si>
  <si>
    <t xml:space="preserve"> FINANCIAL STATEMENT REPORT FOR THE YEAR 2023- 2024</t>
  </si>
  <si>
    <t>INCOME AND EXPENDITURE</t>
  </si>
  <si>
    <t>EXPENDITURES</t>
  </si>
  <si>
    <t xml:space="preserve">ADMINISTRATIVE COSTS </t>
  </si>
  <si>
    <t>Office Rent</t>
  </si>
  <si>
    <t>Electricity and Water</t>
  </si>
  <si>
    <t>Transport Expenses</t>
  </si>
  <si>
    <t>Salaries</t>
  </si>
  <si>
    <t>Sundry Expanses</t>
  </si>
  <si>
    <t xml:space="preserve">Internet and Printing </t>
  </si>
  <si>
    <t>FINANCE COSTS</t>
  </si>
  <si>
    <t xml:space="preserve">Bank Charges </t>
  </si>
  <si>
    <t>Uniforms and Learning Materials:</t>
  </si>
  <si>
    <t>School Uniform</t>
  </si>
  <si>
    <t xml:space="preserve">Socks </t>
  </si>
  <si>
    <t xml:space="preserve">School Bags </t>
  </si>
  <si>
    <t>School Sweaters</t>
  </si>
  <si>
    <t>School Shoes Toughees</t>
  </si>
  <si>
    <t>Underpants</t>
  </si>
  <si>
    <t>Shoe Polish</t>
  </si>
  <si>
    <t>Shoe Brush</t>
  </si>
  <si>
    <t>Books</t>
  </si>
  <si>
    <t>Pens and Pencils</t>
  </si>
  <si>
    <t>Geometrical Sets</t>
  </si>
  <si>
    <t>Photocopy Papers</t>
  </si>
  <si>
    <t>School Fees and Tuition</t>
  </si>
  <si>
    <t xml:space="preserve">Exercise Books </t>
  </si>
  <si>
    <t>Feeding Program:</t>
  </si>
  <si>
    <t>Care Givers Maize</t>
  </si>
  <si>
    <t>Beans for Children</t>
  </si>
  <si>
    <t>Rice for Children</t>
  </si>
  <si>
    <t xml:space="preserve">Maize for Children </t>
  </si>
  <si>
    <t>Fruits</t>
  </si>
  <si>
    <t>Cooking Ingredients</t>
  </si>
  <si>
    <t>Detergents</t>
  </si>
  <si>
    <t xml:space="preserve">Food Transportation </t>
  </si>
  <si>
    <t>Training:</t>
  </si>
  <si>
    <t>Enumerators Training</t>
  </si>
  <si>
    <t>Stakeholders</t>
  </si>
  <si>
    <t>Facilitators</t>
  </si>
  <si>
    <t>Mentors</t>
  </si>
  <si>
    <t>Care Givers</t>
  </si>
  <si>
    <t>CAPITAL EXPENDITURE</t>
  </si>
  <si>
    <t>Tables</t>
  </si>
  <si>
    <t>Chairs</t>
  </si>
  <si>
    <t>Cabinets</t>
  </si>
  <si>
    <t>Computers</t>
  </si>
  <si>
    <t>Office Padlocks</t>
  </si>
  <si>
    <t>Repairs</t>
  </si>
  <si>
    <t>revenue</t>
  </si>
  <si>
    <t>TOTAL EXPENSES</t>
  </si>
  <si>
    <t>LOSS</t>
  </si>
  <si>
    <t>DONATION KIT/MEMBERSHIP</t>
  </si>
  <si>
    <t>WOMEN WITHOUT BORDERS 2025 BUDGET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</si>
</sst>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quotePrefix="1" applyFont="1"/>
    <xf numFmtId="164" fontId="4" fillId="0" borderId="0" xfId="1" applyFont="1"/>
    <xf numFmtId="10" fontId="4" fillId="0" borderId="0" xfId="2" applyNumberFormat="1" applyFont="1" applyBorder="1"/>
    <xf numFmtId="165" fontId="4" fillId="0" borderId="0" xfId="1" applyNumberFormat="1" applyFont="1"/>
    <xf numFmtId="43" fontId="4" fillId="0" borderId="0" xfId="0" applyNumberFormat="1" applyFont="1"/>
    <xf numFmtId="38" fontId="4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38" fontId="5" fillId="0" borderId="1" xfId="0" applyNumberFormat="1" applyFont="1" applyBorder="1"/>
    <xf numFmtId="38" fontId="4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5" fillId="0" borderId="5" xfId="0" applyFont="1" applyBorder="1"/>
    <xf numFmtId="164" fontId="4" fillId="0" borderId="4" xfId="1" applyFont="1" applyBorder="1"/>
    <xf numFmtId="0" fontId="4" fillId="0" borderId="5" xfId="0" applyFont="1" applyBorder="1"/>
    <xf numFmtId="164" fontId="5" fillId="0" borderId="4" xfId="1" applyFont="1" applyBorder="1"/>
    <xf numFmtId="43" fontId="4" fillId="0" borderId="5" xfId="0" applyNumberFormat="1" applyFont="1" applyBorder="1"/>
    <xf numFmtId="43" fontId="5" fillId="0" borderId="5" xfId="0" applyNumberFormat="1" applyFont="1" applyBorder="1"/>
    <xf numFmtId="164" fontId="5" fillId="0" borderId="6" xfId="1" applyFont="1" applyBorder="1"/>
    <xf numFmtId="165" fontId="4" fillId="0" borderId="4" xfId="1" applyNumberFormat="1" applyFont="1" applyBorder="1"/>
    <xf numFmtId="165" fontId="5" fillId="0" borderId="4" xfId="1" applyNumberFormat="1" applyFont="1" applyBorder="1"/>
    <xf numFmtId="164" fontId="5" fillId="0" borderId="5" xfId="1" applyFont="1" applyBorder="1"/>
    <xf numFmtId="164" fontId="4" fillId="0" borderId="5" xfId="1" applyFont="1" applyBorder="1"/>
    <xf numFmtId="165" fontId="5" fillId="0" borderId="4" xfId="1" quotePrefix="1" applyNumberFormat="1" applyFont="1" applyBorder="1" applyAlignment="1">
      <alignment horizontal="center"/>
    </xf>
    <xf numFmtId="165" fontId="4" fillId="0" borderId="4" xfId="1" quotePrefix="1" applyNumberFormat="1" applyFont="1" applyBorder="1" applyAlignment="1">
      <alignment horizontal="center"/>
    </xf>
    <xf numFmtId="165" fontId="5" fillId="0" borderId="6" xfId="1" applyNumberFormat="1" applyFont="1" applyBorder="1"/>
    <xf numFmtId="165" fontId="4" fillId="0" borderId="8" xfId="1" applyNumberFormat="1" applyFont="1" applyBorder="1"/>
    <xf numFmtId="164" fontId="4" fillId="0" borderId="10" xfId="1" applyFont="1" applyBorder="1"/>
    <xf numFmtId="43" fontId="4" fillId="0" borderId="11" xfId="0" applyNumberFormat="1" applyFont="1" applyBorder="1"/>
    <xf numFmtId="165" fontId="4" fillId="0" borderId="10" xfId="1" applyNumberFormat="1" applyFont="1" applyBorder="1"/>
    <xf numFmtId="164" fontId="4" fillId="0" borderId="11" xfId="1" applyFont="1" applyBorder="1"/>
    <xf numFmtId="0" fontId="5" fillId="0" borderId="7" xfId="0" applyFont="1" applyBorder="1"/>
    <xf numFmtId="164" fontId="4" fillId="0" borderId="7" xfId="1" applyFont="1" applyBorder="1"/>
    <xf numFmtId="165" fontId="5" fillId="0" borderId="2" xfId="1" applyNumberFormat="1" applyFont="1" applyBorder="1"/>
    <xf numFmtId="165" fontId="3" fillId="0" borderId="3" xfId="1" applyNumberFormat="1" applyFont="1" applyBorder="1"/>
    <xf numFmtId="164" fontId="5" fillId="0" borderId="10" xfId="1" applyFont="1" applyBorder="1"/>
    <xf numFmtId="43" fontId="5" fillId="0" borderId="11" xfId="0" applyNumberFormat="1" applyFont="1" applyBorder="1"/>
    <xf numFmtId="165" fontId="5" fillId="0" borderId="10" xfId="1" applyNumberFormat="1" applyFont="1" applyBorder="1"/>
    <xf numFmtId="164" fontId="5" fillId="0" borderId="11" xfId="1" applyFont="1" applyBorder="1"/>
    <xf numFmtId="0" fontId="6" fillId="0" borderId="1" xfId="0" applyFont="1" applyBorder="1"/>
    <xf numFmtId="0" fontId="4" fillId="0" borderId="20" xfId="0" applyFont="1" applyBorder="1"/>
    <xf numFmtId="164" fontId="4" fillId="0" borderId="8" xfId="1" applyFont="1" applyBorder="1"/>
    <xf numFmtId="43" fontId="4" fillId="0" borderId="9" xfId="0" applyNumberFormat="1" applyFont="1" applyBorder="1"/>
    <xf numFmtId="164" fontId="4" fillId="0" borderId="9" xfId="1" applyFont="1" applyBorder="1"/>
    <xf numFmtId="0" fontId="4" fillId="0" borderId="12" xfId="0" applyFont="1" applyBorder="1"/>
    <xf numFmtId="0" fontId="5" fillId="0" borderId="15" xfId="0" applyFont="1" applyBorder="1"/>
    <xf numFmtId="164" fontId="5" fillId="0" borderId="21" xfId="1" applyFont="1" applyBorder="1"/>
    <xf numFmtId="43" fontId="5" fillId="0" borderId="22" xfId="0" applyNumberFormat="1" applyFont="1" applyBorder="1"/>
    <xf numFmtId="165" fontId="5" fillId="0" borderId="21" xfId="1" applyNumberFormat="1" applyFont="1" applyBorder="1"/>
    <xf numFmtId="164" fontId="5" fillId="0" borderId="22" xfId="1" applyFont="1" applyBorder="1"/>
    <xf numFmtId="165" fontId="5" fillId="0" borderId="8" xfId="1" applyNumberFormat="1" applyFont="1" applyBorder="1"/>
    <xf numFmtId="38" fontId="4" fillId="0" borderId="12" xfId="0" applyNumberFormat="1" applyFont="1" applyBorder="1"/>
    <xf numFmtId="38" fontId="5" fillId="0" borderId="15" xfId="0" applyNumberFormat="1" applyFont="1" applyBorder="1"/>
    <xf numFmtId="38" fontId="4" fillId="0" borderId="18" xfId="0" applyNumberFormat="1" applyFont="1" applyBorder="1"/>
    <xf numFmtId="164" fontId="4" fillId="0" borderId="13" xfId="1" applyFont="1" applyBorder="1"/>
    <xf numFmtId="43" fontId="4" fillId="0" borderId="14" xfId="0" applyNumberFormat="1" applyFont="1" applyBorder="1"/>
    <xf numFmtId="165" fontId="5" fillId="0" borderId="13" xfId="1" applyNumberFormat="1" applyFont="1" applyBorder="1"/>
    <xf numFmtId="164" fontId="4" fillId="0" borderId="14" xfId="1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3" fillId="0" borderId="24" xfId="1" applyNumberFormat="1" applyFont="1" applyBorder="1"/>
    <xf numFmtId="164" fontId="5" fillId="0" borderId="1" xfId="1" applyFont="1" applyBorder="1"/>
    <xf numFmtId="164" fontId="4" fillId="0" borderId="1" xfId="1" applyFont="1" applyBorder="1"/>
    <xf numFmtId="164" fontId="5" fillId="0" borderId="12" xfId="1" applyFont="1" applyBorder="1"/>
    <xf numFmtId="164" fontId="4" fillId="0" borderId="20" xfId="1" applyFont="1" applyBorder="1"/>
    <xf numFmtId="164" fontId="5" fillId="0" borderId="26" xfId="1" applyFont="1" applyBorder="1"/>
    <xf numFmtId="164" fontId="4" fillId="0" borderId="12" xfId="1" applyFont="1" applyBorder="1"/>
    <xf numFmtId="164" fontId="4" fillId="0" borderId="18" xfId="1" applyFont="1" applyBorder="1"/>
    <xf numFmtId="0" fontId="4" fillId="0" borderId="23" xfId="0" applyFont="1" applyBorder="1"/>
    <xf numFmtId="0" fontId="3" fillId="0" borderId="23" xfId="0" applyFont="1" applyBorder="1"/>
    <xf numFmtId="0" fontId="5" fillId="0" borderId="23" xfId="0" applyFont="1" applyBorder="1"/>
    <xf numFmtId="164" fontId="4" fillId="0" borderId="23" xfId="1" applyFont="1" applyBorder="1"/>
    <xf numFmtId="164" fontId="5" fillId="0" borderId="23" xfId="1" applyFont="1" applyBorder="1"/>
    <xf numFmtId="164" fontId="4" fillId="0" borderId="29" xfId="0" applyNumberFormat="1" applyFont="1" applyBorder="1"/>
    <xf numFmtId="0" fontId="4" fillId="0" borderId="29" xfId="0" applyFont="1" applyBorder="1"/>
    <xf numFmtId="164" fontId="4" fillId="0" borderId="4" xfId="0" applyNumberFormat="1" applyFont="1" applyBorder="1"/>
    <xf numFmtId="164" fontId="5" fillId="0" borderId="6" xfId="0" applyNumberFormat="1" applyFont="1" applyBorder="1"/>
    <xf numFmtId="43" fontId="5" fillId="0" borderId="7" xfId="0" applyNumberFormat="1" applyFont="1" applyBorder="1"/>
    <xf numFmtId="164" fontId="5" fillId="0" borderId="2" xfId="0" applyNumberFormat="1" applyFont="1" applyBorder="1"/>
    <xf numFmtId="43" fontId="5" fillId="0" borderId="3" xfId="0" applyNumberFormat="1" applyFont="1" applyBorder="1"/>
    <xf numFmtId="164" fontId="5" fillId="0" borderId="4" xfId="0" applyNumberFormat="1" applyFont="1" applyBorder="1"/>
    <xf numFmtId="164" fontId="5" fillId="0" borderId="15" xfId="1" applyFont="1" applyBorder="1"/>
    <xf numFmtId="164" fontId="4" fillId="0" borderId="28" xfId="1" applyFont="1" applyBorder="1"/>
    <xf numFmtId="164" fontId="4" fillId="0" borderId="29" xfId="1" applyFont="1" applyBorder="1"/>
    <xf numFmtId="164" fontId="5" fillId="0" borderId="27" xfId="1" applyFont="1" applyBorder="1"/>
    <xf numFmtId="164" fontId="4" fillId="0" borderId="30" xfId="1" applyFont="1" applyBorder="1"/>
    <xf numFmtId="164" fontId="0" fillId="0" borderId="0" xfId="1" applyFont="1"/>
    <xf numFmtId="0" fontId="0" fillId="0" borderId="23" xfId="0" applyBorder="1"/>
    <xf numFmtId="164" fontId="0" fillId="0" borderId="23" xfId="1" applyFont="1" applyBorder="1"/>
    <xf numFmtId="0" fontId="7" fillId="0" borderId="23" xfId="0" applyFont="1" applyBorder="1"/>
    <xf numFmtId="164" fontId="7" fillId="0" borderId="23" xfId="1" applyFont="1" applyBorder="1"/>
    <xf numFmtId="164" fontId="5" fillId="0" borderId="25" xfId="1" applyFont="1" applyBorder="1"/>
    <xf numFmtId="0" fontId="5" fillId="0" borderId="28" xfId="0" applyFont="1" applyBorder="1"/>
    <xf numFmtId="0" fontId="6" fillId="0" borderId="3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EADE-43C8-4446-9B9D-1DE49291C71A}">
  <dimension ref="A1:N40"/>
  <sheetViews>
    <sheetView workbookViewId="0">
      <selection activeCell="B17" sqref="B17"/>
    </sheetView>
  </sheetViews>
  <sheetFormatPr defaultColWidth="9.140625" defaultRowHeight="12" x14ac:dyDescent="0.2"/>
  <cols>
    <col min="1" max="1" width="3.7109375" style="3" customWidth="1"/>
    <col min="2" max="2" width="31.140625" style="3" customWidth="1"/>
    <col min="3" max="3" width="14.85546875" style="3" customWidth="1"/>
    <col min="4" max="4" width="16.5703125" style="3" bestFit="1" customWidth="1"/>
    <col min="5" max="5" width="12.5703125" style="8" bestFit="1" customWidth="1"/>
    <col min="6" max="6" width="14.140625" style="6" bestFit="1" customWidth="1"/>
    <col min="7" max="7" width="15.140625" style="3" bestFit="1" customWidth="1"/>
    <col min="8" max="10" width="13.140625" style="3" bestFit="1" customWidth="1"/>
    <col min="11" max="16384" width="9.140625" style="3"/>
  </cols>
  <sheetData>
    <row r="1" spans="1:7" ht="12.75" thickBot="1" x14ac:dyDescent="0.25"/>
    <row r="2" spans="1:7" s="1" customFormat="1" ht="15" customHeight="1" thickBot="1" x14ac:dyDescent="0.3">
      <c r="B2" s="46"/>
      <c r="C2" s="65" t="s">
        <v>7</v>
      </c>
      <c r="D2" s="66"/>
      <c r="E2" s="66"/>
      <c r="F2" s="67"/>
    </row>
    <row r="3" spans="1:7" s="1" customFormat="1" ht="15.75" customHeight="1" thickBot="1" x14ac:dyDescent="0.3">
      <c r="B3" s="68" t="s">
        <v>27</v>
      </c>
      <c r="C3" s="69"/>
      <c r="D3" s="69"/>
      <c r="E3" s="69"/>
      <c r="F3" s="70"/>
    </row>
    <row r="4" spans="1:7" s="1" customFormat="1" x14ac:dyDescent="0.2">
      <c r="B4" s="11"/>
      <c r="C4" s="16">
        <v>2023</v>
      </c>
      <c r="D4" s="17">
        <v>2023</v>
      </c>
      <c r="E4" s="40">
        <v>2024</v>
      </c>
      <c r="F4" s="41">
        <v>2024</v>
      </c>
    </row>
    <row r="5" spans="1:7" ht="12.75" customHeight="1" x14ac:dyDescent="0.2">
      <c r="A5" s="2"/>
      <c r="B5" s="12"/>
      <c r="C5" s="18"/>
      <c r="D5" s="19">
        <v>130</v>
      </c>
      <c r="E5" s="27"/>
      <c r="F5" s="28">
        <v>130</v>
      </c>
    </row>
    <row r="6" spans="1:7" ht="12.75" customHeight="1" x14ac:dyDescent="0.2">
      <c r="B6" s="12"/>
      <c r="C6" s="20"/>
      <c r="D6" s="21"/>
      <c r="E6" s="26"/>
      <c r="F6" s="29"/>
    </row>
    <row r="7" spans="1:7" ht="12.75" customHeight="1" thickBot="1" x14ac:dyDescent="0.25">
      <c r="B7" s="13" t="s">
        <v>22</v>
      </c>
      <c r="C7" s="25" t="s">
        <v>17</v>
      </c>
      <c r="D7" s="38" t="s">
        <v>18</v>
      </c>
      <c r="E7" s="32" t="s">
        <v>17</v>
      </c>
      <c r="F7" s="39" t="s">
        <v>18</v>
      </c>
    </row>
    <row r="8" spans="1:7" ht="12.75" customHeight="1" x14ac:dyDescent="0.2">
      <c r="B8" s="13" t="s">
        <v>23</v>
      </c>
      <c r="C8" s="42">
        <v>34256</v>
      </c>
      <c r="D8" s="43">
        <f>C8*D5</f>
        <v>4453280</v>
      </c>
      <c r="E8" s="44">
        <v>60000</v>
      </c>
      <c r="F8" s="45">
        <f>E8*F5</f>
        <v>7800000</v>
      </c>
      <c r="G8" s="4"/>
    </row>
    <row r="9" spans="1:7" ht="12.75" customHeight="1" x14ac:dyDescent="0.2">
      <c r="B9" s="13" t="s">
        <v>24</v>
      </c>
      <c r="C9" s="22">
        <v>15600</v>
      </c>
      <c r="D9" s="24">
        <f>C9*D5</f>
        <v>2028000</v>
      </c>
      <c r="E9" s="27">
        <v>20000</v>
      </c>
      <c r="F9" s="28">
        <f>E9*F5</f>
        <v>2600000</v>
      </c>
      <c r="G9" s="4"/>
    </row>
    <row r="10" spans="1:7" ht="12.75" customHeight="1" thickBot="1" x14ac:dyDescent="0.25">
      <c r="B10" s="47"/>
      <c r="C10" s="48"/>
      <c r="D10" s="49">
        <f>C10*D6</f>
        <v>0</v>
      </c>
      <c r="E10" s="33"/>
      <c r="F10" s="50"/>
      <c r="G10" s="4"/>
    </row>
    <row r="11" spans="1:7" ht="14.25" customHeight="1" thickBot="1" x14ac:dyDescent="0.25">
      <c r="B11" s="52" t="s">
        <v>25</v>
      </c>
      <c r="C11" s="53">
        <f>SUM(C8:C10)</f>
        <v>49856</v>
      </c>
      <c r="D11" s="54">
        <f>C11*D5</f>
        <v>6481280</v>
      </c>
      <c r="E11" s="55">
        <f t="shared" ref="E11" si="0">SUM(E8:E10)</f>
        <v>80000</v>
      </c>
      <c r="F11" s="56">
        <f>E11*F5</f>
        <v>10400000</v>
      </c>
      <c r="G11" s="4"/>
    </row>
    <row r="12" spans="1:7" ht="12.75" customHeight="1" x14ac:dyDescent="0.2">
      <c r="B12" s="51"/>
      <c r="C12" s="34"/>
      <c r="D12" s="35">
        <f>C12*D8</f>
        <v>0</v>
      </c>
      <c r="E12" s="36"/>
      <c r="F12" s="37"/>
      <c r="G12" s="4"/>
    </row>
    <row r="13" spans="1:7" ht="12.75" customHeight="1" x14ac:dyDescent="0.2">
      <c r="B13" s="12"/>
      <c r="C13" s="20"/>
      <c r="D13" s="23">
        <f>C13*D12</f>
        <v>0</v>
      </c>
      <c r="E13" s="30"/>
      <c r="F13" s="29"/>
    </row>
    <row r="14" spans="1:7" ht="12.75" customHeight="1" x14ac:dyDescent="0.2">
      <c r="B14" s="13" t="s">
        <v>0</v>
      </c>
      <c r="C14" s="22"/>
      <c r="D14" s="23"/>
      <c r="E14" s="31"/>
      <c r="F14" s="29"/>
    </row>
    <row r="15" spans="1:7" ht="12.75" customHeight="1" x14ac:dyDescent="0.2">
      <c r="B15" s="12"/>
      <c r="C15" s="20"/>
      <c r="D15" s="23"/>
      <c r="E15" s="30"/>
      <c r="F15" s="29"/>
    </row>
    <row r="16" spans="1:7" ht="12.75" customHeight="1" x14ac:dyDescent="0.2">
      <c r="A16" s="5"/>
      <c r="B16" s="14" t="s">
        <v>1</v>
      </c>
      <c r="C16" s="22"/>
      <c r="D16" s="23"/>
      <c r="E16" s="26"/>
      <c r="F16" s="29"/>
    </row>
    <row r="17" spans="1:14" ht="12.75" customHeight="1" x14ac:dyDescent="0.2">
      <c r="A17" s="5"/>
      <c r="B17" s="15" t="s">
        <v>2</v>
      </c>
      <c r="C17" s="20">
        <v>8000</v>
      </c>
      <c r="D17" s="23">
        <f>C17*D5</f>
        <v>1040000</v>
      </c>
      <c r="E17" s="27">
        <v>8500</v>
      </c>
      <c r="F17" s="28">
        <f>E17*F5</f>
        <v>1105000</v>
      </c>
      <c r="K17" s="3" t="s">
        <v>26</v>
      </c>
    </row>
    <row r="18" spans="1:14" ht="12.75" customHeight="1" x14ac:dyDescent="0.2">
      <c r="A18" s="5"/>
      <c r="B18" s="15"/>
      <c r="C18" s="20"/>
      <c r="D18" s="23"/>
      <c r="E18" s="26"/>
      <c r="F18" s="29"/>
    </row>
    <row r="19" spans="1:14" ht="12.75" customHeight="1" x14ac:dyDescent="0.2">
      <c r="B19" s="14" t="s">
        <v>3</v>
      </c>
      <c r="C19" s="22"/>
      <c r="D19" s="23"/>
      <c r="E19" s="26"/>
      <c r="F19" s="29"/>
    </row>
    <row r="20" spans="1:14" ht="12.75" customHeight="1" x14ac:dyDescent="0.2">
      <c r="B20" s="15" t="s">
        <v>10</v>
      </c>
      <c r="C20" s="20">
        <v>800</v>
      </c>
      <c r="D20" s="23">
        <f>C20*D5</f>
        <v>104000</v>
      </c>
      <c r="E20" s="26">
        <v>820</v>
      </c>
      <c r="F20" s="29">
        <f>E20*F5</f>
        <v>106600</v>
      </c>
      <c r="H20" s="9"/>
    </row>
    <row r="21" spans="1:14" ht="12.75" customHeight="1" x14ac:dyDescent="0.2">
      <c r="B21" s="15" t="s">
        <v>11</v>
      </c>
      <c r="C21" s="20">
        <v>100</v>
      </c>
      <c r="D21" s="23">
        <f>C21*D5</f>
        <v>13000</v>
      </c>
      <c r="E21" s="26">
        <v>200</v>
      </c>
      <c r="F21" s="29">
        <f>E21*F5</f>
        <v>26000</v>
      </c>
      <c r="G21" s="4"/>
      <c r="H21" s="4"/>
      <c r="I21" s="4"/>
      <c r="J21" s="4"/>
      <c r="N21" s="3" t="s">
        <v>26</v>
      </c>
    </row>
    <row r="22" spans="1:14" ht="14.25" customHeight="1" x14ac:dyDescent="0.2">
      <c r="A22" s="5"/>
      <c r="B22" s="15" t="s">
        <v>20</v>
      </c>
      <c r="C22" s="20">
        <v>1670</v>
      </c>
      <c r="D22" s="23">
        <f>C22*D5</f>
        <v>217100</v>
      </c>
      <c r="E22" s="26">
        <v>1500</v>
      </c>
      <c r="F22" s="29">
        <f>E22*F5</f>
        <v>195000</v>
      </c>
    </row>
    <row r="23" spans="1:14" ht="14.25" customHeight="1" x14ac:dyDescent="0.2">
      <c r="A23" s="5"/>
      <c r="B23" s="15" t="s">
        <v>8</v>
      </c>
      <c r="C23" s="20">
        <v>2000</v>
      </c>
      <c r="D23" s="23">
        <f>C23*D5</f>
        <v>260000</v>
      </c>
      <c r="E23" s="26">
        <v>2500</v>
      </c>
      <c r="F23" s="29">
        <f>E23*F5</f>
        <v>325000</v>
      </c>
    </row>
    <row r="24" spans="1:14" ht="12.75" customHeight="1" x14ac:dyDescent="0.2">
      <c r="A24" s="5"/>
      <c r="B24" s="15" t="s">
        <v>9</v>
      </c>
      <c r="C24" s="20"/>
      <c r="D24" s="23"/>
      <c r="E24" s="26">
        <v>1300</v>
      </c>
      <c r="F24" s="29">
        <f>E24*F5</f>
        <v>169000</v>
      </c>
    </row>
    <row r="25" spans="1:14" ht="12.75" customHeight="1" x14ac:dyDescent="0.2">
      <c r="A25" s="5"/>
      <c r="B25" s="15" t="s">
        <v>12</v>
      </c>
      <c r="C25" s="20">
        <v>14488</v>
      </c>
      <c r="D25" s="23">
        <f>C25*D5</f>
        <v>1883440</v>
      </c>
      <c r="E25" s="26">
        <v>29876</v>
      </c>
      <c r="F25" s="29">
        <f>E25*F5</f>
        <v>3883880</v>
      </c>
    </row>
    <row r="26" spans="1:14" ht="12.75" customHeight="1" x14ac:dyDescent="0.2">
      <c r="A26" s="5"/>
      <c r="B26" s="15" t="s">
        <v>13</v>
      </c>
      <c r="C26" s="20">
        <v>18640</v>
      </c>
      <c r="D26" s="23">
        <f>C26*D5</f>
        <v>2423200</v>
      </c>
      <c r="E26" s="26">
        <v>33640</v>
      </c>
      <c r="F26" s="29">
        <f>E26*F5</f>
        <v>4373200</v>
      </c>
    </row>
    <row r="27" spans="1:14" ht="12.75" customHeight="1" x14ac:dyDescent="0.2">
      <c r="A27" s="5"/>
      <c r="B27" s="15" t="s">
        <v>14</v>
      </c>
      <c r="C27" s="20">
        <v>2690</v>
      </c>
      <c r="D27" s="23">
        <f>C27*D5</f>
        <v>349700</v>
      </c>
      <c r="E27" s="26">
        <v>5000</v>
      </c>
      <c r="F27" s="29">
        <f>E27*F5</f>
        <v>650000</v>
      </c>
    </row>
    <row r="28" spans="1:14" ht="12.75" customHeight="1" x14ac:dyDescent="0.2">
      <c r="A28" s="5"/>
      <c r="B28" s="15" t="s">
        <v>15</v>
      </c>
      <c r="C28" s="20">
        <v>0</v>
      </c>
      <c r="D28" s="23"/>
      <c r="E28" s="26">
        <v>200</v>
      </c>
      <c r="F28" s="29">
        <f>E28*F5</f>
        <v>26000</v>
      </c>
    </row>
    <row r="29" spans="1:14" ht="12.75" customHeight="1" x14ac:dyDescent="0.2">
      <c r="A29" s="5"/>
      <c r="B29" s="15" t="s">
        <v>21</v>
      </c>
      <c r="C29" s="20">
        <v>1200</v>
      </c>
      <c r="D29" s="23">
        <f>C29*D5</f>
        <v>156000</v>
      </c>
      <c r="E29" s="26"/>
      <c r="F29" s="29"/>
    </row>
    <row r="30" spans="1:14" ht="12.75" customHeight="1" thickBot="1" x14ac:dyDescent="0.25">
      <c r="A30" s="5"/>
      <c r="B30" s="47" t="s">
        <v>6</v>
      </c>
      <c r="C30" s="48">
        <v>91.1</v>
      </c>
      <c r="D30" s="49">
        <f>C30*D5</f>
        <v>11843</v>
      </c>
      <c r="E30" s="33">
        <v>150.19999999999999</v>
      </c>
      <c r="F30" s="50">
        <f>E30*F5</f>
        <v>19526</v>
      </c>
    </row>
    <row r="31" spans="1:14" ht="14.25" customHeight="1" thickBot="1" x14ac:dyDescent="0.25">
      <c r="A31" s="2"/>
      <c r="B31" s="59" t="s">
        <v>16</v>
      </c>
      <c r="C31" s="53">
        <f>SUM(C20:C30)</f>
        <v>41679.1</v>
      </c>
      <c r="D31" s="54">
        <f>C31*D5</f>
        <v>5418283</v>
      </c>
      <c r="E31" s="55">
        <f>SUM(E20:E30)</f>
        <v>75186.2</v>
      </c>
      <c r="F31" s="56">
        <f>E31*F5</f>
        <v>9774206</v>
      </c>
      <c r="I31" s="10"/>
    </row>
    <row r="32" spans="1:14" ht="14.25" customHeight="1" thickBot="1" x14ac:dyDescent="0.25">
      <c r="A32" s="2"/>
      <c r="B32" s="60"/>
      <c r="C32" s="61"/>
      <c r="D32" s="62"/>
      <c r="E32" s="63"/>
      <c r="F32" s="64"/>
    </row>
    <row r="33" spans="1:6" ht="12.75" customHeight="1" thickBot="1" x14ac:dyDescent="0.25">
      <c r="A33" s="2"/>
      <c r="B33" s="59" t="s">
        <v>4</v>
      </c>
      <c r="C33" s="53">
        <f>C17+C31</f>
        <v>49679.1</v>
      </c>
      <c r="D33" s="54">
        <f>C33*D5</f>
        <v>6458283</v>
      </c>
      <c r="E33" s="55">
        <f>+E17+E31</f>
        <v>83686.2</v>
      </c>
      <c r="F33" s="56">
        <f>F17+F31</f>
        <v>10879206</v>
      </c>
    </row>
    <row r="34" spans="1:6" ht="12.75" customHeight="1" x14ac:dyDescent="0.2">
      <c r="A34" s="2"/>
      <c r="B34" s="58"/>
      <c r="C34" s="34"/>
      <c r="D34" s="35"/>
      <c r="E34" s="36"/>
      <c r="F34" s="37"/>
    </row>
    <row r="35" spans="1:6" ht="12.75" customHeight="1" x14ac:dyDescent="0.2">
      <c r="A35" s="2"/>
      <c r="B35" s="14" t="s">
        <v>5</v>
      </c>
      <c r="C35" s="22"/>
      <c r="D35" s="23"/>
      <c r="E35" s="27"/>
      <c r="F35" s="29"/>
    </row>
    <row r="36" spans="1:6" ht="12.75" customHeight="1" x14ac:dyDescent="0.2">
      <c r="A36" s="2"/>
      <c r="B36" s="14"/>
      <c r="C36" s="22"/>
      <c r="D36" s="23"/>
      <c r="E36" s="27"/>
      <c r="F36" s="29"/>
    </row>
    <row r="37" spans="1:6" ht="12.75" thickBot="1" x14ac:dyDescent="0.25">
      <c r="B37" s="47"/>
      <c r="C37" s="48"/>
      <c r="D37" s="49"/>
      <c r="E37" s="57"/>
      <c r="F37" s="50"/>
    </row>
    <row r="38" spans="1:6" ht="12.75" thickBot="1" x14ac:dyDescent="0.25">
      <c r="B38" s="52" t="s">
        <v>19</v>
      </c>
      <c r="C38" s="53">
        <f>C11-C33</f>
        <v>176.90000000000146</v>
      </c>
      <c r="D38" s="54">
        <f>C38*D5</f>
        <v>22997.000000000189</v>
      </c>
      <c r="E38" s="55">
        <f>E11-E33</f>
        <v>-3686.1999999999971</v>
      </c>
      <c r="F38" s="56">
        <f>E38*F5</f>
        <v>-479205.99999999965</v>
      </c>
    </row>
    <row r="39" spans="1:6" x14ac:dyDescent="0.2">
      <c r="E39" s="6"/>
    </row>
    <row r="40" spans="1:6" x14ac:dyDescent="0.2">
      <c r="E40" s="7"/>
    </row>
  </sheetData>
  <mergeCells count="2">
    <mergeCell ref="C2:F2"/>
    <mergeCell ref="B3:F3"/>
  </mergeCells>
  <pageMargins left="0.7" right="0.7" top="0.75" bottom="0.75" header="0.3" footer="0.3"/>
  <pageSetup orientation="portrait" r:id="rId1"/>
  <ignoredErrors>
    <ignoredError sqref="D11:E11 D31:E31 D38:E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7915-2B52-4572-8BFD-AAB411CAFB59}">
  <dimension ref="A2:L39"/>
  <sheetViews>
    <sheetView tabSelected="1" workbookViewId="0">
      <selection activeCell="B6" sqref="B6"/>
    </sheetView>
  </sheetViews>
  <sheetFormatPr defaultColWidth="9.140625" defaultRowHeight="12" x14ac:dyDescent="0.2"/>
  <cols>
    <col min="1" max="1" width="3.7109375" style="3" customWidth="1"/>
    <col min="2" max="2" width="31.140625" style="3" customWidth="1"/>
    <col min="3" max="3" width="14.85546875" style="3" customWidth="1"/>
    <col min="4" max="4" width="16.5703125" style="3" bestFit="1" customWidth="1"/>
    <col min="5" max="5" width="12.5703125" style="8" bestFit="1" customWidth="1"/>
    <col min="6" max="6" width="14.140625" style="6" bestFit="1" customWidth="1"/>
    <col min="7" max="7" width="15.140625" style="3" bestFit="1" customWidth="1"/>
    <col min="8" max="9" width="13.140625" style="3" bestFit="1" customWidth="1"/>
    <col min="10" max="16384" width="9.140625" style="3"/>
  </cols>
  <sheetData>
    <row r="2" spans="1:8" s="1" customFormat="1" ht="15.75" customHeight="1" thickBot="1" x14ac:dyDescent="0.3">
      <c r="B2" s="68" t="s">
        <v>80</v>
      </c>
      <c r="C2" s="69"/>
      <c r="D2" s="69"/>
      <c r="E2" s="69"/>
      <c r="F2" s="69"/>
      <c r="G2" s="69"/>
      <c r="H2" s="104"/>
    </row>
    <row r="3" spans="1:8" s="1" customFormat="1" x14ac:dyDescent="0.2">
      <c r="B3" s="11"/>
      <c r="C3" s="16">
        <v>2023</v>
      </c>
      <c r="D3" s="17">
        <v>2023</v>
      </c>
      <c r="E3" s="40">
        <v>2024</v>
      </c>
      <c r="F3" s="71">
        <v>2024</v>
      </c>
      <c r="G3" s="80">
        <v>2025</v>
      </c>
      <c r="H3" s="80">
        <v>2025</v>
      </c>
    </row>
    <row r="4" spans="1:8" ht="12.75" customHeight="1" x14ac:dyDescent="0.2">
      <c r="A4" s="2"/>
      <c r="B4" s="12"/>
      <c r="C4" s="18"/>
      <c r="D4" s="19">
        <v>130</v>
      </c>
      <c r="E4" s="27"/>
      <c r="F4" s="72">
        <v>130</v>
      </c>
      <c r="G4" s="81">
        <v>130</v>
      </c>
      <c r="H4" s="81"/>
    </row>
    <row r="5" spans="1:8" ht="12.75" customHeight="1" x14ac:dyDescent="0.2">
      <c r="B5" s="12"/>
      <c r="C5" s="20"/>
      <c r="D5" s="21"/>
      <c r="E5" s="26"/>
      <c r="F5" s="73"/>
      <c r="G5" s="79"/>
      <c r="H5" s="79"/>
    </row>
    <row r="6" spans="1:8" ht="12.75" customHeight="1" thickBot="1" x14ac:dyDescent="0.25">
      <c r="B6" s="13" t="s">
        <v>22</v>
      </c>
      <c r="C6" s="25" t="s">
        <v>17</v>
      </c>
      <c r="D6" s="38" t="s">
        <v>18</v>
      </c>
      <c r="E6" s="32" t="s">
        <v>17</v>
      </c>
      <c r="F6" s="102" t="s">
        <v>18</v>
      </c>
      <c r="G6" s="103" t="s">
        <v>17</v>
      </c>
      <c r="H6" s="103" t="s">
        <v>18</v>
      </c>
    </row>
    <row r="7" spans="1:8" ht="12.75" customHeight="1" x14ac:dyDescent="0.2">
      <c r="B7" s="13" t="s">
        <v>23</v>
      </c>
      <c r="C7" s="42">
        <v>34256</v>
      </c>
      <c r="D7" s="43">
        <f>C7*D4</f>
        <v>4453280</v>
      </c>
      <c r="E7" s="44">
        <v>60000</v>
      </c>
      <c r="F7" s="74">
        <f>E7*F4</f>
        <v>7800000</v>
      </c>
      <c r="G7" s="89">
        <v>85000</v>
      </c>
      <c r="H7" s="90">
        <f>G7*G4</f>
        <v>11050000</v>
      </c>
    </row>
    <row r="8" spans="1:8" ht="12.75" customHeight="1" x14ac:dyDescent="0.2">
      <c r="B8" s="13" t="s">
        <v>79</v>
      </c>
      <c r="C8" s="22">
        <v>15600</v>
      </c>
      <c r="D8" s="24">
        <f>C8*D4</f>
        <v>2028000</v>
      </c>
      <c r="E8" s="27">
        <v>20000</v>
      </c>
      <c r="F8" s="72">
        <f>E8*F4</f>
        <v>2600000</v>
      </c>
      <c r="G8" s="91">
        <v>15000</v>
      </c>
      <c r="H8" s="24">
        <f>G8*G4</f>
        <v>1950000</v>
      </c>
    </row>
    <row r="9" spans="1:8" ht="12.75" customHeight="1" thickBot="1" x14ac:dyDescent="0.25">
      <c r="B9" s="47"/>
      <c r="C9" s="48"/>
      <c r="D9" s="49">
        <f>C9*D5</f>
        <v>0</v>
      </c>
      <c r="E9" s="33"/>
      <c r="F9" s="75"/>
      <c r="G9" s="86"/>
      <c r="H9" s="21"/>
    </row>
    <row r="10" spans="1:8" ht="14.25" customHeight="1" thickBot="1" x14ac:dyDescent="0.25">
      <c r="B10" s="52" t="s">
        <v>25</v>
      </c>
      <c r="C10" s="53">
        <f>SUM(C7:C9)</f>
        <v>49856</v>
      </c>
      <c r="D10" s="54">
        <f>C10*D4</f>
        <v>6481280</v>
      </c>
      <c r="E10" s="55">
        <f t="shared" ref="E10" si="0">SUM(E7:E9)</f>
        <v>80000</v>
      </c>
      <c r="F10" s="76">
        <f>E10*F4</f>
        <v>10400000</v>
      </c>
      <c r="G10" s="87">
        <f>SUM(G7:G9)</f>
        <v>100000</v>
      </c>
      <c r="H10" s="88">
        <f>SUM(H7:H9)</f>
        <v>13000000</v>
      </c>
    </row>
    <row r="11" spans="1:8" ht="12.75" customHeight="1" x14ac:dyDescent="0.2">
      <c r="B11" s="51"/>
      <c r="C11" s="34"/>
      <c r="D11" s="35">
        <f>C11*D7</f>
        <v>0</v>
      </c>
      <c r="E11" s="36"/>
      <c r="F11" s="77"/>
      <c r="G11" s="84"/>
      <c r="H11" s="85"/>
    </row>
    <row r="12" spans="1:8" ht="12.75" customHeight="1" x14ac:dyDescent="0.2">
      <c r="B12" s="12"/>
      <c r="C12" s="20"/>
      <c r="D12" s="23">
        <f>C12*D11</f>
        <v>0</v>
      </c>
      <c r="E12" s="30"/>
      <c r="F12" s="73"/>
      <c r="G12" s="79"/>
      <c r="H12" s="79"/>
    </row>
    <row r="13" spans="1:8" ht="12.75" customHeight="1" x14ac:dyDescent="0.2">
      <c r="B13" s="13" t="s">
        <v>0</v>
      </c>
      <c r="C13" s="22"/>
      <c r="D13" s="23"/>
      <c r="E13" s="31"/>
      <c r="F13" s="73"/>
      <c r="G13" s="79"/>
      <c r="H13" s="79"/>
    </row>
    <row r="14" spans="1:8" ht="12.75" customHeight="1" x14ac:dyDescent="0.2">
      <c r="B14" s="12"/>
      <c r="C14" s="20"/>
      <c r="D14" s="23"/>
      <c r="E14" s="30"/>
      <c r="F14" s="73"/>
      <c r="G14" s="79"/>
      <c r="H14" s="79"/>
    </row>
    <row r="15" spans="1:8" ht="12.75" customHeight="1" x14ac:dyDescent="0.2">
      <c r="A15" s="5"/>
      <c r="B15" s="14" t="s">
        <v>1</v>
      </c>
      <c r="C15" s="22"/>
      <c r="D15" s="23"/>
      <c r="E15" s="26"/>
      <c r="F15" s="73"/>
      <c r="G15" s="79"/>
      <c r="H15" s="79"/>
    </row>
    <row r="16" spans="1:8" ht="12.75" customHeight="1" x14ac:dyDescent="0.2">
      <c r="A16" s="5"/>
      <c r="B16" s="15" t="s">
        <v>2</v>
      </c>
      <c r="C16" s="22">
        <v>8000</v>
      </c>
      <c r="D16" s="24">
        <f>C16*D4</f>
        <v>1040000</v>
      </c>
      <c r="E16" s="27">
        <v>8500</v>
      </c>
      <c r="F16" s="72">
        <f>E16*F4</f>
        <v>1105000</v>
      </c>
      <c r="G16" s="83">
        <v>10625</v>
      </c>
      <c r="H16" s="83">
        <f>G16*G4</f>
        <v>1381250</v>
      </c>
    </row>
    <row r="17" spans="1:12" ht="12.75" customHeight="1" x14ac:dyDescent="0.2">
      <c r="A17" s="5"/>
      <c r="B17" s="15"/>
      <c r="C17" s="22"/>
      <c r="D17" s="24"/>
      <c r="E17" s="27"/>
      <c r="F17" s="72"/>
      <c r="G17" s="83"/>
      <c r="H17" s="83"/>
    </row>
    <row r="18" spans="1:12" ht="12.75" customHeight="1" x14ac:dyDescent="0.2">
      <c r="B18" s="14" t="s">
        <v>3</v>
      </c>
      <c r="C18" s="22"/>
      <c r="D18" s="23"/>
      <c r="E18" s="26"/>
      <c r="F18" s="73"/>
      <c r="G18" s="82"/>
      <c r="H18" s="82"/>
    </row>
    <row r="19" spans="1:12" ht="12.75" customHeight="1" x14ac:dyDescent="0.2">
      <c r="B19" s="15" t="s">
        <v>10</v>
      </c>
      <c r="C19" s="20">
        <v>800</v>
      </c>
      <c r="D19" s="23">
        <f>C19*D4</f>
        <v>104000</v>
      </c>
      <c r="E19" s="26">
        <v>820</v>
      </c>
      <c r="F19" s="73">
        <f>E19*F4</f>
        <v>106600</v>
      </c>
      <c r="G19" s="82">
        <v>850</v>
      </c>
      <c r="H19" s="82">
        <f>G19*G4</f>
        <v>110500</v>
      </c>
    </row>
    <row r="20" spans="1:12" ht="12.75" customHeight="1" x14ac:dyDescent="0.2">
      <c r="B20" s="15" t="s">
        <v>11</v>
      </c>
      <c r="C20" s="20">
        <v>100</v>
      </c>
      <c r="D20" s="23">
        <f>C20*D4</f>
        <v>13000</v>
      </c>
      <c r="E20" s="26">
        <v>200</v>
      </c>
      <c r="F20" s="73">
        <f>E20*F4</f>
        <v>26000</v>
      </c>
      <c r="G20" s="82">
        <v>250</v>
      </c>
      <c r="H20" s="82">
        <f>G20*G4</f>
        <v>32500</v>
      </c>
      <c r="I20" s="4"/>
      <c r="L20" s="3" t="s">
        <v>26</v>
      </c>
    </row>
    <row r="21" spans="1:12" ht="14.25" customHeight="1" x14ac:dyDescent="0.2">
      <c r="A21" s="5"/>
      <c r="B21" s="15" t="s">
        <v>20</v>
      </c>
      <c r="C21" s="20">
        <v>1670</v>
      </c>
      <c r="D21" s="23">
        <f>C21*D4</f>
        <v>217100</v>
      </c>
      <c r="E21" s="26">
        <v>1500</v>
      </c>
      <c r="F21" s="73">
        <f>E21*F4</f>
        <v>195000</v>
      </c>
      <c r="G21" s="82">
        <v>1875</v>
      </c>
      <c r="H21" s="82">
        <f>G21*G4</f>
        <v>243750</v>
      </c>
    </row>
    <row r="22" spans="1:12" ht="14.25" customHeight="1" x14ac:dyDescent="0.2">
      <c r="A22" s="5"/>
      <c r="B22" s="15" t="s">
        <v>8</v>
      </c>
      <c r="C22" s="20">
        <v>2000</v>
      </c>
      <c r="D22" s="23">
        <f>C22*D4</f>
        <v>260000</v>
      </c>
      <c r="E22" s="26">
        <v>2500</v>
      </c>
      <c r="F22" s="73">
        <f>E22*F4</f>
        <v>325000</v>
      </c>
      <c r="G22" s="82">
        <v>3125</v>
      </c>
      <c r="H22" s="82">
        <f>G22*G4</f>
        <v>406250</v>
      </c>
    </row>
    <row r="23" spans="1:12" ht="12.75" customHeight="1" x14ac:dyDescent="0.2">
      <c r="A23" s="5"/>
      <c r="B23" s="15" t="s">
        <v>9</v>
      </c>
      <c r="C23" s="20"/>
      <c r="D23" s="23"/>
      <c r="E23" s="26">
        <v>1300</v>
      </c>
      <c r="F23" s="73">
        <f>E23*F4</f>
        <v>169000</v>
      </c>
      <c r="G23" s="82">
        <v>1625</v>
      </c>
      <c r="H23" s="82">
        <f>G23*G4</f>
        <v>211250</v>
      </c>
    </row>
    <row r="24" spans="1:12" ht="12.75" customHeight="1" x14ac:dyDescent="0.2">
      <c r="A24" s="5"/>
      <c r="B24" s="15" t="s">
        <v>12</v>
      </c>
      <c r="C24" s="20">
        <v>14488</v>
      </c>
      <c r="D24" s="23">
        <f>C24*D4</f>
        <v>1883440</v>
      </c>
      <c r="E24" s="26">
        <v>29876</v>
      </c>
      <c r="F24" s="73">
        <f>E24*F4</f>
        <v>3883880</v>
      </c>
      <c r="G24" s="82">
        <v>37345</v>
      </c>
      <c r="H24" s="82">
        <f>G24*G4</f>
        <v>4854850</v>
      </c>
    </row>
    <row r="25" spans="1:12" ht="12.75" customHeight="1" x14ac:dyDescent="0.2">
      <c r="A25" s="5"/>
      <c r="B25" s="15" t="s">
        <v>13</v>
      </c>
      <c r="C25" s="20">
        <v>18640</v>
      </c>
      <c r="D25" s="23">
        <f>C25*D4</f>
        <v>2423200</v>
      </c>
      <c r="E25" s="26">
        <v>33640</v>
      </c>
      <c r="F25" s="73">
        <f>E25*F4</f>
        <v>4373200</v>
      </c>
      <c r="G25" s="82">
        <v>42050</v>
      </c>
      <c r="H25" s="82">
        <f>G25*G4</f>
        <v>5466500</v>
      </c>
    </row>
    <row r="26" spans="1:12" ht="12.75" customHeight="1" x14ac:dyDescent="0.2">
      <c r="A26" s="5"/>
      <c r="B26" s="15" t="s">
        <v>14</v>
      </c>
      <c r="C26" s="20">
        <v>2690</v>
      </c>
      <c r="D26" s="23">
        <f>C26*D4</f>
        <v>349700</v>
      </c>
      <c r="E26" s="26">
        <v>5000</v>
      </c>
      <c r="F26" s="73">
        <f>E26*F4</f>
        <v>650000</v>
      </c>
      <c r="G26" s="82">
        <v>6250</v>
      </c>
      <c r="H26" s="82">
        <f>G26*G4</f>
        <v>812500</v>
      </c>
    </row>
    <row r="27" spans="1:12" ht="12.75" customHeight="1" x14ac:dyDescent="0.2">
      <c r="A27" s="5"/>
      <c r="B27" s="15" t="s">
        <v>15</v>
      </c>
      <c r="C27" s="20">
        <v>0</v>
      </c>
      <c r="D27" s="23"/>
      <c r="E27" s="26">
        <v>200</v>
      </c>
      <c r="F27" s="73">
        <f>E27*F4</f>
        <v>26000</v>
      </c>
      <c r="G27" s="82">
        <v>150</v>
      </c>
      <c r="H27" s="82">
        <f>G27*G4</f>
        <v>19500</v>
      </c>
    </row>
    <row r="28" spans="1:12" ht="12.75" customHeight="1" x14ac:dyDescent="0.2">
      <c r="A28" s="5"/>
      <c r="B28" s="15" t="s">
        <v>21</v>
      </c>
      <c r="C28" s="20">
        <v>1200</v>
      </c>
      <c r="D28" s="23">
        <f>C28*D4</f>
        <v>156000</v>
      </c>
      <c r="E28" s="26"/>
      <c r="F28" s="73"/>
      <c r="G28" s="82"/>
      <c r="H28" s="82"/>
    </row>
    <row r="29" spans="1:12" ht="12.75" customHeight="1" thickBot="1" x14ac:dyDescent="0.25">
      <c r="A29" s="5"/>
      <c r="B29" s="47" t="s">
        <v>6</v>
      </c>
      <c r="C29" s="48">
        <v>91.1</v>
      </c>
      <c r="D29" s="49">
        <f>C29*D4</f>
        <v>11843</v>
      </c>
      <c r="E29" s="33">
        <v>150.19999999999999</v>
      </c>
      <c r="F29" s="75">
        <f>E29*F4</f>
        <v>19526</v>
      </c>
      <c r="G29" s="82">
        <v>250</v>
      </c>
      <c r="H29" s="93">
        <f>G29*G4</f>
        <v>32500</v>
      </c>
    </row>
    <row r="30" spans="1:12" ht="14.25" customHeight="1" thickBot="1" x14ac:dyDescent="0.25">
      <c r="A30" s="2"/>
      <c r="B30" s="59" t="s">
        <v>16</v>
      </c>
      <c r="C30" s="53">
        <f>SUM(C19:C29)</f>
        <v>41679.1</v>
      </c>
      <c r="D30" s="53">
        <f t="shared" ref="D30:G30" si="1">SUM(D19:D29)</f>
        <v>5418283</v>
      </c>
      <c r="E30" s="53">
        <f t="shared" si="1"/>
        <v>75186.2</v>
      </c>
      <c r="F30" s="53">
        <f t="shared" si="1"/>
        <v>9774206</v>
      </c>
      <c r="G30" s="92">
        <f t="shared" si="1"/>
        <v>93770</v>
      </c>
      <c r="H30" s="95">
        <f>G30*G4</f>
        <v>12190100</v>
      </c>
      <c r="I30" s="10"/>
    </row>
    <row r="31" spans="1:12" ht="14.25" customHeight="1" thickBot="1" x14ac:dyDescent="0.25">
      <c r="A31" s="2"/>
      <c r="B31" s="60"/>
      <c r="C31" s="61"/>
      <c r="D31" s="62"/>
      <c r="E31" s="63"/>
      <c r="F31" s="78"/>
      <c r="G31" s="93"/>
      <c r="H31" s="96"/>
    </row>
    <row r="32" spans="1:12" ht="12.75" customHeight="1" thickBot="1" x14ac:dyDescent="0.25">
      <c r="A32" s="2"/>
      <c r="B32" s="59" t="s">
        <v>4</v>
      </c>
      <c r="C32" s="53">
        <f>C16+C30</f>
        <v>49679.1</v>
      </c>
      <c r="D32" s="54">
        <f>C32*D4</f>
        <v>6458283</v>
      </c>
      <c r="E32" s="55">
        <f>+E16+E30</f>
        <v>83686.2</v>
      </c>
      <c r="F32" s="76">
        <f>F16+F30</f>
        <v>10879206</v>
      </c>
      <c r="G32" s="53">
        <f>G16+G30</f>
        <v>104395</v>
      </c>
      <c r="H32" s="56">
        <f>H30+H16</f>
        <v>13571350</v>
      </c>
    </row>
    <row r="33" spans="1:8" ht="12.75" customHeight="1" x14ac:dyDescent="0.2">
      <c r="A33" s="2"/>
      <c r="B33" s="58"/>
      <c r="C33" s="34"/>
      <c r="D33" s="35"/>
      <c r="E33" s="36"/>
      <c r="F33" s="77"/>
      <c r="G33" s="94"/>
      <c r="H33" s="94"/>
    </row>
    <row r="34" spans="1:8" ht="12.75" customHeight="1" x14ac:dyDescent="0.2">
      <c r="A34" s="2"/>
      <c r="B34" s="14" t="s">
        <v>5</v>
      </c>
      <c r="C34" s="22"/>
      <c r="D34" s="23"/>
      <c r="E34" s="27"/>
      <c r="F34" s="73"/>
      <c r="G34" s="82"/>
      <c r="H34" s="82"/>
    </row>
    <row r="35" spans="1:8" ht="12.75" customHeight="1" x14ac:dyDescent="0.2">
      <c r="A35" s="2"/>
      <c r="B35" s="14"/>
      <c r="C35" s="22"/>
      <c r="D35" s="23"/>
      <c r="E35" s="27"/>
      <c r="F35" s="73"/>
      <c r="G35" s="82"/>
      <c r="H35" s="82"/>
    </row>
    <row r="36" spans="1:8" ht="12.75" thickBot="1" x14ac:dyDescent="0.25">
      <c r="B36" s="47"/>
      <c r="C36" s="48"/>
      <c r="D36" s="49"/>
      <c r="E36" s="57"/>
      <c r="F36" s="75"/>
      <c r="G36" s="93"/>
      <c r="H36" s="93"/>
    </row>
    <row r="37" spans="1:8" ht="12.75" thickBot="1" x14ac:dyDescent="0.25">
      <c r="B37" s="52" t="s">
        <v>19</v>
      </c>
      <c r="C37" s="53">
        <f>C10-C32</f>
        <v>176.90000000000146</v>
      </c>
      <c r="D37" s="54">
        <f>C37*D4</f>
        <v>22997.000000000189</v>
      </c>
      <c r="E37" s="55">
        <f>E10-E32</f>
        <v>-3686.1999999999971</v>
      </c>
      <c r="F37" s="76">
        <f>E37*F4</f>
        <v>-479205.99999999965</v>
      </c>
      <c r="G37" s="53">
        <f>G10-G32</f>
        <v>-4395</v>
      </c>
      <c r="H37" s="56">
        <f>G37*G4</f>
        <v>-571350</v>
      </c>
    </row>
    <row r="38" spans="1:8" x14ac:dyDescent="0.2">
      <c r="E38" s="6"/>
    </row>
    <row r="39" spans="1:8" x14ac:dyDescent="0.2">
      <c r="E39" s="7"/>
    </row>
  </sheetData>
  <mergeCells count="1">
    <mergeCell ref="B2:H2"/>
  </mergeCells>
  <pageMargins left="0.7" right="0.7" top="0.75" bottom="0.75" header="0.3" footer="0.3"/>
  <pageSetup orientation="portrait" horizontalDpi="1200" verticalDpi="1200" r:id="rId1"/>
  <ignoredErrors>
    <ignoredError sqref="D37 F37 D10:E10 F1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6A77-5E8F-44F3-A34E-49BC927A1E63}">
  <dimension ref="A3:D66"/>
  <sheetViews>
    <sheetView workbookViewId="0">
      <selection activeCell="C4" sqref="C4:D4"/>
    </sheetView>
  </sheetViews>
  <sheetFormatPr defaultRowHeight="15" x14ac:dyDescent="0.25"/>
  <cols>
    <col min="1" max="1" width="3" bestFit="1" customWidth="1"/>
    <col min="2" max="2" width="30.85546875" bestFit="1" customWidth="1"/>
    <col min="3" max="3" width="10.5703125" style="97" bestFit="1" customWidth="1"/>
    <col min="4" max="4" width="11.5703125" style="97" bestFit="1" customWidth="1"/>
  </cols>
  <sheetData>
    <row r="3" spans="1:4" x14ac:dyDescent="0.25">
      <c r="B3" s="98" t="s">
        <v>28</v>
      </c>
      <c r="C3" s="99"/>
      <c r="D3" s="99"/>
    </row>
    <row r="4" spans="1:4" x14ac:dyDescent="0.25">
      <c r="B4" s="98"/>
      <c r="C4" s="101">
        <v>2024</v>
      </c>
      <c r="D4" s="101">
        <v>2025</v>
      </c>
    </row>
    <row r="5" spans="1:4" x14ac:dyDescent="0.25">
      <c r="B5" s="100" t="s">
        <v>76</v>
      </c>
      <c r="C5" s="101">
        <v>80000</v>
      </c>
      <c r="D5" s="101">
        <v>100000</v>
      </c>
    </row>
    <row r="6" spans="1:4" x14ac:dyDescent="0.25">
      <c r="B6" s="98"/>
      <c r="C6" s="99"/>
      <c r="D6" s="99"/>
    </row>
    <row r="7" spans="1:4" x14ac:dyDescent="0.25">
      <c r="B7" s="98" t="s">
        <v>29</v>
      </c>
      <c r="C7" s="99"/>
      <c r="D7" s="99"/>
    </row>
    <row r="8" spans="1:4" x14ac:dyDescent="0.25">
      <c r="B8" s="98" t="s">
        <v>30</v>
      </c>
      <c r="C8" s="99"/>
      <c r="D8" s="99"/>
    </row>
    <row r="9" spans="1:4" x14ac:dyDescent="0.25">
      <c r="A9">
        <v>1</v>
      </c>
      <c r="B9" s="98" t="s">
        <v>31</v>
      </c>
      <c r="C9" s="99">
        <v>820</v>
      </c>
      <c r="D9" s="99">
        <v>850</v>
      </c>
    </row>
    <row r="10" spans="1:4" x14ac:dyDescent="0.25">
      <c r="A10">
        <v>2</v>
      </c>
      <c r="B10" s="98" t="s">
        <v>11</v>
      </c>
      <c r="C10" s="99">
        <v>200</v>
      </c>
      <c r="D10" s="99">
        <v>250</v>
      </c>
    </row>
    <row r="11" spans="1:4" x14ac:dyDescent="0.25">
      <c r="A11">
        <v>3</v>
      </c>
      <c r="B11" s="98" t="s">
        <v>32</v>
      </c>
      <c r="C11" s="99">
        <v>500</v>
      </c>
      <c r="D11" s="99">
        <v>625</v>
      </c>
    </row>
    <row r="12" spans="1:4" x14ac:dyDescent="0.25">
      <c r="A12">
        <v>4</v>
      </c>
      <c r="B12" s="98" t="s">
        <v>33</v>
      </c>
      <c r="C12" s="99">
        <v>2500</v>
      </c>
      <c r="D12" s="99">
        <v>3125</v>
      </c>
    </row>
    <row r="13" spans="1:4" x14ac:dyDescent="0.25">
      <c r="A13">
        <v>5</v>
      </c>
      <c r="B13" s="98" t="s">
        <v>34</v>
      </c>
      <c r="C13" s="99">
        <v>8500</v>
      </c>
      <c r="D13" s="99">
        <v>10625</v>
      </c>
    </row>
    <row r="14" spans="1:4" x14ac:dyDescent="0.25">
      <c r="A14">
        <v>6</v>
      </c>
      <c r="B14" s="98" t="s">
        <v>35</v>
      </c>
      <c r="C14" s="99">
        <v>1000</v>
      </c>
      <c r="D14" s="99">
        <v>1250</v>
      </c>
    </row>
    <row r="15" spans="1:4" x14ac:dyDescent="0.25">
      <c r="A15">
        <v>7</v>
      </c>
      <c r="B15" s="98" t="s">
        <v>15</v>
      </c>
      <c r="C15" s="99">
        <v>200</v>
      </c>
      <c r="D15" s="99">
        <v>250</v>
      </c>
    </row>
    <row r="16" spans="1:4" x14ac:dyDescent="0.25">
      <c r="A16">
        <v>8</v>
      </c>
      <c r="B16" s="98" t="s">
        <v>36</v>
      </c>
      <c r="C16" s="99">
        <v>1300</v>
      </c>
      <c r="D16" s="99">
        <v>1625</v>
      </c>
    </row>
    <row r="17" spans="1:4" x14ac:dyDescent="0.25">
      <c r="B17" s="100"/>
      <c r="C17" s="101">
        <v>15020</v>
      </c>
      <c r="D17" s="101">
        <v>18600</v>
      </c>
    </row>
    <row r="18" spans="1:4" x14ac:dyDescent="0.25">
      <c r="B18" s="98" t="s">
        <v>37</v>
      </c>
      <c r="C18" s="99"/>
      <c r="D18" s="99"/>
    </row>
    <row r="19" spans="1:4" x14ac:dyDescent="0.25">
      <c r="B19" s="98" t="s">
        <v>38</v>
      </c>
      <c r="C19" s="99">
        <v>150.19999999999999</v>
      </c>
      <c r="D19" s="99">
        <v>150.19999999999999</v>
      </c>
    </row>
    <row r="20" spans="1:4" x14ac:dyDescent="0.25">
      <c r="B20" s="98"/>
      <c r="C20" s="99"/>
      <c r="D20" s="99"/>
    </row>
    <row r="21" spans="1:4" x14ac:dyDescent="0.25">
      <c r="B21" s="98" t="s">
        <v>0</v>
      </c>
      <c r="C21" s="99"/>
      <c r="D21" s="99"/>
    </row>
    <row r="22" spans="1:4" x14ac:dyDescent="0.25">
      <c r="B22" s="98" t="s">
        <v>39</v>
      </c>
      <c r="C22" s="99"/>
      <c r="D22" s="99"/>
    </row>
    <row r="23" spans="1:4" x14ac:dyDescent="0.25">
      <c r="A23">
        <v>1</v>
      </c>
      <c r="B23" s="98" t="s">
        <v>40</v>
      </c>
      <c r="C23" s="99">
        <v>3400</v>
      </c>
      <c r="D23" s="99">
        <v>4250</v>
      </c>
    </row>
    <row r="24" spans="1:4" x14ac:dyDescent="0.25">
      <c r="A24">
        <v>2</v>
      </c>
      <c r="B24" s="98" t="s">
        <v>41</v>
      </c>
      <c r="C24" s="99">
        <v>480</v>
      </c>
      <c r="D24" s="99">
        <v>600</v>
      </c>
    </row>
    <row r="25" spans="1:4" x14ac:dyDescent="0.25">
      <c r="A25">
        <v>3</v>
      </c>
      <c r="B25" s="98" t="s">
        <v>42</v>
      </c>
      <c r="C25" s="99">
        <v>3120</v>
      </c>
      <c r="D25" s="99">
        <v>3900</v>
      </c>
    </row>
    <row r="26" spans="1:4" x14ac:dyDescent="0.25">
      <c r="A26">
        <v>4</v>
      </c>
      <c r="B26" s="98" t="s">
        <v>43</v>
      </c>
      <c r="C26" s="99">
        <v>1536</v>
      </c>
      <c r="D26" s="99">
        <v>1920</v>
      </c>
    </row>
    <row r="27" spans="1:4" x14ac:dyDescent="0.25">
      <c r="A27">
        <v>5</v>
      </c>
      <c r="B27" s="98" t="s">
        <v>44</v>
      </c>
      <c r="C27" s="99">
        <v>5600</v>
      </c>
      <c r="D27" s="99">
        <v>7000</v>
      </c>
    </row>
    <row r="28" spans="1:4" x14ac:dyDescent="0.25">
      <c r="A28">
        <v>6</v>
      </c>
      <c r="B28" s="98" t="s">
        <v>45</v>
      </c>
      <c r="C28" s="99">
        <v>1560</v>
      </c>
      <c r="D28" s="99">
        <v>1950</v>
      </c>
    </row>
    <row r="29" spans="1:4" x14ac:dyDescent="0.25">
      <c r="A29">
        <v>7</v>
      </c>
      <c r="B29" s="98" t="s">
        <v>46</v>
      </c>
      <c r="C29" s="99">
        <v>800</v>
      </c>
      <c r="D29" s="99">
        <v>1000</v>
      </c>
    </row>
    <row r="30" spans="1:4" x14ac:dyDescent="0.25">
      <c r="A30">
        <v>8</v>
      </c>
      <c r="B30" s="98" t="s">
        <v>47</v>
      </c>
      <c r="C30" s="99">
        <v>960</v>
      </c>
      <c r="D30" s="99">
        <v>1200</v>
      </c>
    </row>
    <row r="31" spans="1:4" x14ac:dyDescent="0.25">
      <c r="A31">
        <v>9</v>
      </c>
      <c r="B31" s="98" t="s">
        <v>48</v>
      </c>
      <c r="C31" s="99">
        <v>4020</v>
      </c>
      <c r="D31" s="99">
        <v>5025</v>
      </c>
    </row>
    <row r="32" spans="1:4" x14ac:dyDescent="0.25">
      <c r="A32">
        <v>10</v>
      </c>
      <c r="B32" s="98" t="s">
        <v>49</v>
      </c>
      <c r="C32" s="99">
        <v>600</v>
      </c>
      <c r="D32" s="99">
        <v>750</v>
      </c>
    </row>
    <row r="33" spans="1:4" x14ac:dyDescent="0.25">
      <c r="A33">
        <v>11</v>
      </c>
      <c r="B33" s="98" t="s">
        <v>50</v>
      </c>
      <c r="C33" s="99">
        <v>480</v>
      </c>
      <c r="D33" s="99">
        <v>600</v>
      </c>
    </row>
    <row r="34" spans="1:4" x14ac:dyDescent="0.25">
      <c r="A34">
        <v>12</v>
      </c>
      <c r="B34" s="98" t="s">
        <v>51</v>
      </c>
      <c r="C34" s="99">
        <v>700</v>
      </c>
      <c r="D34" s="99">
        <v>875</v>
      </c>
    </row>
    <row r="35" spans="1:4" x14ac:dyDescent="0.25">
      <c r="A35">
        <v>13</v>
      </c>
      <c r="B35" s="98" t="s">
        <v>52</v>
      </c>
      <c r="C35" s="99">
        <v>5120</v>
      </c>
      <c r="D35" s="99">
        <v>6400</v>
      </c>
    </row>
    <row r="36" spans="1:4" x14ac:dyDescent="0.25">
      <c r="A36">
        <v>14</v>
      </c>
      <c r="B36" s="98" t="s">
        <v>53</v>
      </c>
      <c r="C36" s="99">
        <v>1500</v>
      </c>
      <c r="D36" s="99">
        <v>1875</v>
      </c>
    </row>
    <row r="37" spans="1:4" x14ac:dyDescent="0.25">
      <c r="B37" s="100"/>
      <c r="C37" s="101">
        <v>29876</v>
      </c>
      <c r="D37" s="101">
        <v>37345</v>
      </c>
    </row>
    <row r="38" spans="1:4" x14ac:dyDescent="0.25">
      <c r="B38" s="98" t="s">
        <v>54</v>
      </c>
      <c r="C38" s="99"/>
      <c r="D38" s="99"/>
    </row>
    <row r="39" spans="1:4" x14ac:dyDescent="0.25">
      <c r="A39">
        <v>1</v>
      </c>
      <c r="B39" s="98" t="s">
        <v>55</v>
      </c>
      <c r="C39" s="99">
        <v>9400</v>
      </c>
      <c r="D39" s="99">
        <v>11750</v>
      </c>
    </row>
    <row r="40" spans="1:4" x14ac:dyDescent="0.25">
      <c r="A40">
        <v>2</v>
      </c>
      <c r="B40" s="98" t="s">
        <v>56</v>
      </c>
      <c r="C40" s="99">
        <v>9000</v>
      </c>
      <c r="D40" s="99">
        <v>11250</v>
      </c>
    </row>
    <row r="41" spans="1:4" x14ac:dyDescent="0.25">
      <c r="A41">
        <v>3</v>
      </c>
      <c r="B41" s="98" t="s">
        <v>57</v>
      </c>
      <c r="C41" s="99">
        <v>5200</v>
      </c>
      <c r="D41" s="99">
        <v>6500</v>
      </c>
    </row>
    <row r="42" spans="1:4" x14ac:dyDescent="0.25">
      <c r="A42">
        <v>4</v>
      </c>
      <c r="B42" s="98" t="s">
        <v>58</v>
      </c>
      <c r="C42" s="99">
        <v>6540</v>
      </c>
      <c r="D42" s="99">
        <v>8175.0000000000009</v>
      </c>
    </row>
    <row r="43" spans="1:4" x14ac:dyDescent="0.25">
      <c r="A43">
        <v>5</v>
      </c>
      <c r="B43" s="98" t="s">
        <v>59</v>
      </c>
      <c r="C43" s="99">
        <v>500</v>
      </c>
      <c r="D43" s="99">
        <v>625</v>
      </c>
    </row>
    <row r="44" spans="1:4" x14ac:dyDescent="0.25">
      <c r="A44">
        <v>6</v>
      </c>
      <c r="B44" s="98" t="s">
        <v>60</v>
      </c>
      <c r="C44" s="99">
        <v>600</v>
      </c>
      <c r="D44" s="99">
        <v>750</v>
      </c>
    </row>
    <row r="45" spans="1:4" x14ac:dyDescent="0.25">
      <c r="A45">
        <v>7</v>
      </c>
      <c r="B45" s="98" t="s">
        <v>61</v>
      </c>
      <c r="C45" s="99">
        <v>300</v>
      </c>
      <c r="D45" s="99">
        <v>375</v>
      </c>
    </row>
    <row r="46" spans="1:4" x14ac:dyDescent="0.25">
      <c r="A46">
        <v>8</v>
      </c>
      <c r="B46" s="98" t="s">
        <v>32</v>
      </c>
      <c r="C46" s="99">
        <v>100</v>
      </c>
      <c r="D46" s="99">
        <v>125</v>
      </c>
    </row>
    <row r="47" spans="1:4" x14ac:dyDescent="0.25">
      <c r="A47">
        <v>9</v>
      </c>
      <c r="B47" s="98" t="s">
        <v>62</v>
      </c>
      <c r="C47" s="99">
        <v>2000</v>
      </c>
      <c r="D47" s="99">
        <v>2500</v>
      </c>
    </row>
    <row r="48" spans="1:4" x14ac:dyDescent="0.25">
      <c r="B48" s="98"/>
      <c r="C48" s="101">
        <v>33640</v>
      </c>
      <c r="D48" s="101">
        <v>42050</v>
      </c>
    </row>
    <row r="49" spans="1:4" x14ac:dyDescent="0.25">
      <c r="B49" s="98" t="s">
        <v>63</v>
      </c>
      <c r="C49" s="99"/>
      <c r="D49" s="99"/>
    </row>
    <row r="50" spans="1:4" x14ac:dyDescent="0.25">
      <c r="A50">
        <v>1</v>
      </c>
      <c r="B50" s="98" t="s">
        <v>64</v>
      </c>
      <c r="C50" s="99">
        <v>1500</v>
      </c>
      <c r="D50" s="99">
        <v>1875</v>
      </c>
    </row>
    <row r="51" spans="1:4" x14ac:dyDescent="0.25">
      <c r="A51">
        <v>2</v>
      </c>
      <c r="B51" s="98" t="s">
        <v>65</v>
      </c>
      <c r="C51" s="99">
        <v>300</v>
      </c>
      <c r="D51" s="99">
        <v>375</v>
      </c>
    </row>
    <row r="52" spans="1:4" x14ac:dyDescent="0.25">
      <c r="A52">
        <v>3</v>
      </c>
      <c r="B52" s="98" t="s">
        <v>66</v>
      </c>
      <c r="C52" s="99">
        <v>200</v>
      </c>
      <c r="D52" s="99">
        <v>250</v>
      </c>
    </row>
    <row r="53" spans="1:4" x14ac:dyDescent="0.25">
      <c r="A53">
        <v>4</v>
      </c>
      <c r="B53" s="98" t="s">
        <v>67</v>
      </c>
      <c r="C53" s="99">
        <v>500</v>
      </c>
      <c r="D53" s="99">
        <v>625</v>
      </c>
    </row>
    <row r="54" spans="1:4" x14ac:dyDescent="0.25">
      <c r="A54">
        <v>5</v>
      </c>
      <c r="B54" s="98" t="s">
        <v>68</v>
      </c>
      <c r="C54" s="99">
        <v>2500</v>
      </c>
      <c r="D54" s="99">
        <v>3125</v>
      </c>
    </row>
    <row r="55" spans="1:4" x14ac:dyDescent="0.25">
      <c r="B55" s="98"/>
      <c r="C55" s="101">
        <v>5000</v>
      </c>
      <c r="D55" s="101">
        <v>6250</v>
      </c>
    </row>
    <row r="56" spans="1:4" x14ac:dyDescent="0.25">
      <c r="B56" s="98" t="s">
        <v>69</v>
      </c>
      <c r="C56" s="99"/>
      <c r="D56" s="99"/>
    </row>
    <row r="57" spans="1:4" x14ac:dyDescent="0.25">
      <c r="A57">
        <v>1</v>
      </c>
      <c r="B57" s="98" t="s">
        <v>70</v>
      </c>
      <c r="C57" s="99">
        <v>0</v>
      </c>
      <c r="D57" s="99"/>
    </row>
    <row r="58" spans="1:4" x14ac:dyDescent="0.25">
      <c r="A58">
        <v>2</v>
      </c>
      <c r="B58" s="98" t="s">
        <v>71</v>
      </c>
      <c r="C58" s="99">
        <v>0</v>
      </c>
      <c r="D58" s="99"/>
    </row>
    <row r="59" spans="1:4" x14ac:dyDescent="0.25">
      <c r="A59">
        <v>3</v>
      </c>
      <c r="B59" s="98" t="s">
        <v>72</v>
      </c>
      <c r="C59" s="99">
        <v>0</v>
      </c>
      <c r="D59" s="99"/>
    </row>
    <row r="60" spans="1:4" x14ac:dyDescent="0.25">
      <c r="A60">
        <v>4</v>
      </c>
      <c r="B60" s="98" t="s">
        <v>73</v>
      </c>
      <c r="C60" s="99">
        <v>0</v>
      </c>
      <c r="D60" s="99"/>
    </row>
    <row r="61" spans="1:4" x14ac:dyDescent="0.25">
      <c r="A61">
        <v>5</v>
      </c>
      <c r="B61" s="98" t="s">
        <v>74</v>
      </c>
      <c r="C61" s="99">
        <v>0</v>
      </c>
      <c r="D61" s="99"/>
    </row>
    <row r="62" spans="1:4" x14ac:dyDescent="0.25">
      <c r="A62">
        <v>6</v>
      </c>
      <c r="B62" s="98" t="s">
        <v>75</v>
      </c>
      <c r="C62" s="99">
        <v>0</v>
      </c>
      <c r="D62" s="99">
        <v>0</v>
      </c>
    </row>
    <row r="63" spans="1:4" x14ac:dyDescent="0.25">
      <c r="B63" s="98"/>
      <c r="C63" s="99"/>
      <c r="D63" s="99"/>
    </row>
    <row r="64" spans="1:4" x14ac:dyDescent="0.25">
      <c r="B64" s="100" t="s">
        <v>77</v>
      </c>
      <c r="C64" s="101">
        <v>83686.2</v>
      </c>
      <c r="D64" s="101">
        <v>104395.2</v>
      </c>
    </row>
    <row r="65" spans="2:4" x14ac:dyDescent="0.25">
      <c r="B65" s="100"/>
      <c r="C65" s="101"/>
      <c r="D65" s="101"/>
    </row>
    <row r="66" spans="2:4" x14ac:dyDescent="0.25">
      <c r="B66" s="100" t="s">
        <v>78</v>
      </c>
      <c r="C66" s="101">
        <f>C5-C64</f>
        <v>-3686.1999999999971</v>
      </c>
      <c r="D66" s="101">
        <f>D5-D64</f>
        <v>-4395.1999999999971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INCOME STATEMENT</vt:lpstr>
      <vt:lpstr>BUDGET</vt:lpstr>
      <vt:lpstr>EXPENDITURE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FOLIO</cp:lastModifiedBy>
  <dcterms:created xsi:type="dcterms:W3CDTF">2025-05-08T17:22:32Z</dcterms:created>
  <dcterms:modified xsi:type="dcterms:W3CDTF">2025-05-14T16:02:54Z</dcterms:modified>
</cp:coreProperties>
</file>