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urkiy/Downloads/"/>
    </mc:Choice>
  </mc:AlternateContent>
  <xr:revisionPtr revIDLastSave="0" documentId="13_ncr:1_{D4AAC5AE-0E84-4140-BC05-C29AF72EBAAA}" xr6:coauthVersionLast="47" xr6:coauthVersionMax="47" xr10:uidLastSave="{00000000-0000-0000-0000-000000000000}"/>
  <bookViews>
    <workbookView xWindow="0" yWindow="0" windowWidth="28800" windowHeight="16160" xr2:uid="{00000000-000D-0000-FFFF-FFFF00000000}"/>
  </bookViews>
  <sheets>
    <sheet name="FR EGK-Corteva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" i="1" l="1"/>
  <c r="K6" i="1"/>
  <c r="J6" i="1"/>
  <c r="A10" i="1"/>
  <c r="I3" i="1" s="1"/>
  <c r="F5" i="1"/>
  <c r="K5" i="1" s="1"/>
  <c r="F3" i="1"/>
  <c r="J3" i="1" s="1"/>
  <c r="F2" i="1"/>
  <c r="J5" i="1" l="1"/>
  <c r="F4" i="1"/>
  <c r="K3" i="1"/>
  <c r="I2" i="1"/>
  <c r="I5" i="1"/>
  <c r="I4" i="1" s="1"/>
  <c r="H4" i="1"/>
  <c r="J4" i="1" s="1"/>
  <c r="G3" i="1"/>
  <c r="G2" i="1" s="1"/>
  <c r="G5" i="1"/>
  <c r="G4" i="1" s="1"/>
  <c r="G6" i="1" l="1"/>
  <c r="G7" i="1" s="1"/>
  <c r="I7" i="1"/>
  <c r="F7" i="1"/>
  <c r="K4" i="1"/>
  <c r="J2" i="1"/>
  <c r="H7" i="1"/>
  <c r="K2" i="1"/>
  <c r="K7" i="1" l="1"/>
  <c r="J7" i="1"/>
</calcChain>
</file>

<file path=xl/sharedStrings.xml><?xml version="1.0" encoding="utf-8"?>
<sst xmlns="http://schemas.openxmlformats.org/spreadsheetml/2006/main" count="22" uniqueCount="21">
  <si>
    <t>Class</t>
  </si>
  <si>
    <t>Category</t>
  </si>
  <si>
    <t>Budget KES</t>
  </si>
  <si>
    <t>Budget USD</t>
  </si>
  <si>
    <t>Spend KES</t>
  </si>
  <si>
    <t>Spend USD</t>
  </si>
  <si>
    <t>% Spend (budget)</t>
  </si>
  <si>
    <t>Balance</t>
  </si>
  <si>
    <t>EGK-Corteva2021-100</t>
  </si>
  <si>
    <t>Scholarships for girls</t>
  </si>
  <si>
    <t>EGK-Corteva2021-101</t>
  </si>
  <si>
    <t>Scholarships for deserving girls in high schools within Saku sub county</t>
  </si>
  <si>
    <t>Lot</t>
  </si>
  <si>
    <t>EGK-Corteva2021-200</t>
  </si>
  <si>
    <t>Sanitary kits for girls</t>
  </si>
  <si>
    <t>EGK-Corteva2021-201</t>
  </si>
  <si>
    <t>Reusable menstrual pads for girls in primary and high schools within Saku sub county</t>
  </si>
  <si>
    <t>EGK-Corteva2021-300</t>
  </si>
  <si>
    <t>Totals</t>
  </si>
  <si>
    <t>Do not edit the above cell</t>
  </si>
  <si>
    <t>Other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</si>
</sst>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£]#,##0.00"/>
  </numFmts>
  <fonts count="11" x14ac:knownFonts="1">
    <font>
      <sz val="10"/>
      <color rgb="FF000000"/>
      <name val="Arial"/>
    </font>
    <font>
      <b/>
      <sz val="12"/>
      <color rgb="FF121212"/>
      <name val="Montserrat"/>
    </font>
    <font>
      <b/>
      <sz val="12"/>
      <color rgb="FF000000"/>
      <name val="Montserrat"/>
    </font>
    <font>
      <sz val="10"/>
      <name val="Arial"/>
    </font>
    <font>
      <b/>
      <sz val="12"/>
      <name val="Montserrat"/>
    </font>
    <font>
      <sz val="12"/>
      <color rgb="FF121212"/>
      <name val="Montserrat"/>
    </font>
    <font>
      <sz val="12"/>
      <name val="Montserrat"/>
    </font>
    <font>
      <sz val="10"/>
      <name val="Montserrat"/>
    </font>
    <font>
      <b/>
      <sz val="6"/>
      <color rgb="FF980000"/>
      <name val="Montserrat"/>
    </font>
    <font>
      <b/>
      <sz val="12"/>
      <color rgb="FF38761D"/>
      <name val="Montserrat"/>
    </font>
    <font>
      <sz val="12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A64D79"/>
        <bgColor rgb="FFA64D79"/>
      </patternFill>
    </fill>
    <fill>
      <patternFill patternType="solid">
        <fgColor rgb="FFC27BA0"/>
        <bgColor rgb="FFC27BA0"/>
      </patternFill>
    </fill>
    <fill>
      <patternFill patternType="solid">
        <fgColor rgb="FFD5A6BD"/>
        <bgColor rgb="FFD5A6BD"/>
      </patternFill>
    </fill>
    <fill>
      <patternFill patternType="solid">
        <fgColor rgb="FFB7B7B7"/>
        <bgColor rgb="FFB7B7B7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2" borderId="1" xfId="0" applyFont="1" applyFill="1" applyBorder="1" applyAlignment="1">
      <alignment vertical="top" wrapText="1"/>
    </xf>
    <xf numFmtId="3" fontId="1" fillId="2" borderId="3" xfId="0" applyNumberFormat="1" applyFont="1" applyFill="1" applyBorder="1" applyAlignment="1">
      <alignment vertical="top"/>
    </xf>
    <xf numFmtId="164" fontId="1" fillId="2" borderId="3" xfId="0" applyNumberFormat="1" applyFont="1" applyFill="1" applyBorder="1" applyAlignment="1">
      <alignment vertical="top"/>
    </xf>
    <xf numFmtId="4" fontId="1" fillId="2" borderId="3" xfId="0" applyNumberFormat="1" applyFont="1" applyFill="1" applyBorder="1" applyAlignment="1">
      <alignment vertical="top"/>
    </xf>
    <xf numFmtId="9" fontId="4" fillId="2" borderId="3" xfId="0" applyNumberFormat="1" applyFont="1" applyFill="1" applyBorder="1" applyAlignment="1">
      <alignment horizontal="right" vertical="top" wrapText="1"/>
    </xf>
    <xf numFmtId="164" fontId="1" fillId="2" borderId="3" xfId="0" applyNumberFormat="1" applyFont="1" applyFill="1" applyBorder="1" applyAlignment="1">
      <alignment vertical="top"/>
    </xf>
    <xf numFmtId="9" fontId="4" fillId="2" borderId="3" xfId="0" applyNumberFormat="1" applyFont="1" applyFill="1" applyBorder="1" applyAlignment="1">
      <alignment horizontal="right" vertical="top"/>
    </xf>
    <xf numFmtId="0" fontId="5" fillId="0" borderId="0" xfId="0" applyFont="1" applyAlignment="1">
      <alignment vertical="top" wrapText="1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3" fontId="6" fillId="0" borderId="2" xfId="0" applyNumberFormat="1" applyFont="1" applyBorder="1" applyAlignment="1">
      <alignment horizontal="center" vertical="top"/>
    </xf>
    <xf numFmtId="3" fontId="6" fillId="0" borderId="0" xfId="0" applyNumberFormat="1" applyFont="1" applyAlignment="1">
      <alignment vertical="top"/>
    </xf>
    <xf numFmtId="164" fontId="6" fillId="0" borderId="0" xfId="0" applyNumberFormat="1" applyFont="1" applyAlignment="1">
      <alignment vertical="top"/>
    </xf>
    <xf numFmtId="3" fontId="6" fillId="0" borderId="0" xfId="0" applyNumberFormat="1" applyFont="1" applyAlignment="1">
      <alignment vertical="top"/>
    </xf>
    <xf numFmtId="9" fontId="6" fillId="0" borderId="0" xfId="0" applyNumberFormat="1" applyFont="1" applyAlignment="1">
      <alignment horizontal="right" vertical="top"/>
    </xf>
    <xf numFmtId="0" fontId="2" fillId="3" borderId="0" xfId="0" applyFont="1" applyFill="1" applyAlignment="1">
      <alignment vertical="top" wrapText="1"/>
    </xf>
    <xf numFmtId="3" fontId="2" fillId="3" borderId="0" xfId="0" applyNumberFormat="1" applyFont="1" applyFill="1" applyAlignment="1">
      <alignment vertical="top"/>
    </xf>
    <xf numFmtId="164" fontId="2" fillId="3" borderId="0" xfId="0" applyNumberFormat="1" applyFont="1" applyFill="1" applyAlignment="1">
      <alignment vertical="top"/>
    </xf>
    <xf numFmtId="4" fontId="2" fillId="3" borderId="0" xfId="0" applyNumberFormat="1" applyFont="1" applyFill="1" applyAlignment="1">
      <alignment vertical="top"/>
    </xf>
    <xf numFmtId="9" fontId="2" fillId="3" borderId="0" xfId="0" applyNumberFormat="1" applyFont="1" applyFill="1" applyAlignment="1">
      <alignment horizontal="right" vertical="top"/>
    </xf>
    <xf numFmtId="9" fontId="6" fillId="0" borderId="0" xfId="0" applyNumberFormat="1" applyFont="1" applyAlignment="1">
      <alignment horizontal="right" vertical="top"/>
    </xf>
    <xf numFmtId="0" fontId="1" fillId="4" borderId="0" xfId="0" applyFont="1" applyFill="1" applyAlignment="1">
      <alignment vertical="top" wrapText="1"/>
    </xf>
    <xf numFmtId="3" fontId="1" fillId="4" borderId="0" xfId="0" applyNumberFormat="1" applyFont="1" applyFill="1" applyAlignment="1">
      <alignment vertical="top"/>
    </xf>
    <xf numFmtId="164" fontId="1" fillId="4" borderId="0" xfId="0" applyNumberFormat="1" applyFont="1" applyFill="1" applyAlignment="1">
      <alignment vertical="top"/>
    </xf>
    <xf numFmtId="4" fontId="1" fillId="4" borderId="0" xfId="0" applyNumberFormat="1" applyFont="1" applyFill="1" applyAlignment="1">
      <alignment vertical="top"/>
    </xf>
    <xf numFmtId="9" fontId="1" fillId="4" borderId="0" xfId="0" applyNumberFormat="1" applyFont="1" applyFill="1" applyAlignment="1">
      <alignment horizontal="right" vertical="top"/>
    </xf>
    <xf numFmtId="0" fontId="6" fillId="5" borderId="0" xfId="0" applyFont="1" applyFill="1" applyAlignment="1">
      <alignment vertical="top" wrapText="1"/>
    </xf>
    <xf numFmtId="3" fontId="4" fillId="5" borderId="0" xfId="0" applyNumberFormat="1" applyFont="1" applyFill="1" applyAlignment="1">
      <alignment vertical="top"/>
    </xf>
    <xf numFmtId="164" fontId="4" fillId="5" borderId="0" xfId="0" applyNumberFormat="1" applyFont="1" applyFill="1" applyAlignment="1">
      <alignment vertical="top"/>
    </xf>
    <xf numFmtId="10" fontId="4" fillId="5" borderId="0" xfId="0" applyNumberFormat="1" applyFont="1" applyFill="1" applyAlignment="1">
      <alignment vertical="top"/>
    </xf>
    <xf numFmtId="0" fontId="6" fillId="0" borderId="0" xfId="0" applyFont="1" applyAlignment="1">
      <alignment wrapText="1"/>
    </xf>
    <xf numFmtId="164" fontId="6" fillId="0" borderId="0" xfId="0" applyNumberFormat="1" applyFont="1" applyAlignment="1"/>
    <xf numFmtId="0" fontId="6" fillId="0" borderId="0" xfId="0" applyFont="1" applyAlignment="1"/>
    <xf numFmtId="3" fontId="6" fillId="0" borderId="0" xfId="0" applyNumberFormat="1" applyFont="1" applyAlignment="1"/>
    <xf numFmtId="164" fontId="6" fillId="0" borderId="0" xfId="0" applyNumberFormat="1" applyFont="1" applyAlignment="1"/>
    <xf numFmtId="0" fontId="6" fillId="0" borderId="0" xfId="0" applyFont="1" applyAlignment="1"/>
    <xf numFmtId="4" fontId="6" fillId="0" borderId="0" xfId="0" applyNumberFormat="1" applyFont="1" applyAlignment="1"/>
    <xf numFmtId="9" fontId="6" fillId="0" borderId="0" xfId="0" applyNumberFormat="1" applyFont="1" applyAlignment="1">
      <alignment horizontal="center"/>
    </xf>
    <xf numFmtId="4" fontId="6" fillId="0" borderId="0" xfId="0" applyNumberFormat="1" applyFont="1" applyAlignment="1"/>
    <xf numFmtId="10" fontId="6" fillId="0" borderId="0" xfId="0" applyNumberFormat="1" applyFont="1" applyAlignment="1"/>
    <xf numFmtId="4" fontId="6" fillId="0" borderId="0" xfId="0" applyNumberFormat="1" applyFont="1" applyAlignment="1"/>
    <xf numFmtId="0" fontId="6" fillId="0" borderId="0" xfId="0" applyFont="1" applyAlignment="1"/>
    <xf numFmtId="4" fontId="6" fillId="0" borderId="0" xfId="0" applyNumberFormat="1" applyFont="1" applyAlignment="1"/>
    <xf numFmtId="0" fontId="6" fillId="0" borderId="0" xfId="0" applyFont="1" applyAlignment="1">
      <alignment horizontal="right"/>
    </xf>
    <xf numFmtId="0" fontId="0" fillId="0" borderId="0" xfId="0" applyFont="1" applyAlignment="1"/>
    <xf numFmtId="0" fontId="2" fillId="2" borderId="0" xfId="0" applyFont="1" applyFill="1" applyAlignment="1">
      <alignment vertical="top" wrapText="1"/>
    </xf>
    <xf numFmtId="0" fontId="3" fillId="0" borderId="2" xfId="0" applyFont="1" applyBorder="1"/>
    <xf numFmtId="0" fontId="2" fillId="3" borderId="0" xfId="0" applyFont="1" applyFill="1" applyAlignment="1">
      <alignment vertical="top" wrapText="1"/>
    </xf>
    <xf numFmtId="0" fontId="1" fillId="4" borderId="0" xfId="0" applyFont="1" applyFill="1" applyAlignment="1">
      <alignment vertical="top" wrapText="1"/>
    </xf>
    <xf numFmtId="0" fontId="1" fillId="5" borderId="0" xfId="0" applyFont="1" applyFill="1" applyAlignment="1">
      <alignment horizontal="right" vertical="top" wrapText="1"/>
    </xf>
    <xf numFmtId="0" fontId="7" fillId="0" borderId="0" xfId="0" applyFont="1" applyAlignment="1">
      <alignment horizontal="right" wrapText="1"/>
    </xf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right" wrapText="1"/>
    </xf>
    <xf numFmtId="0" fontId="6" fillId="0" borderId="5" xfId="0" applyFont="1" applyFill="1" applyBorder="1" applyAlignment="1">
      <alignment wrapText="1"/>
    </xf>
    <xf numFmtId="0" fontId="8" fillId="0" borderId="6" xfId="0" applyFont="1" applyFill="1" applyBorder="1" applyAlignment="1">
      <alignment wrapText="1"/>
    </xf>
    <xf numFmtId="0" fontId="8" fillId="0" borderId="7" xfId="0" applyFont="1" applyFill="1" applyBorder="1" applyAlignment="1">
      <alignment wrapText="1"/>
    </xf>
    <xf numFmtId="0" fontId="6" fillId="0" borderId="4" xfId="0" applyFont="1" applyBorder="1" applyAlignment="1">
      <alignment horizontal="right"/>
    </xf>
    <xf numFmtId="0" fontId="3" fillId="0" borderId="4" xfId="0" applyFont="1" applyBorder="1"/>
    <xf numFmtId="4" fontId="9" fillId="0" borderId="4" xfId="0" applyNumberFormat="1" applyFont="1" applyBorder="1" applyAlignment="1"/>
    <xf numFmtId="9" fontId="10" fillId="0" borderId="4" xfId="0" applyNumberFormat="1" applyFont="1" applyBorder="1" applyAlignment="1">
      <alignment horizontal="center"/>
    </xf>
    <xf numFmtId="0" fontId="0" fillId="0" borderId="4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5"/>
  <sheetViews>
    <sheetView tabSelected="1" workbookViewId="0">
      <pane ySplit="1" topLeftCell="A2" activePane="bottomLeft" state="frozen"/>
      <selection pane="bottomLeft" activeCell="H12" sqref="H12"/>
    </sheetView>
  </sheetViews>
  <sheetFormatPr baseColWidth="10" defaultColWidth="12.6640625" defaultRowHeight="15.75" customHeight="1" x14ac:dyDescent="0.15"/>
  <cols>
    <col min="1" max="1" width="23.1640625" customWidth="1"/>
    <col min="2" max="2" width="34.5" customWidth="1"/>
    <col min="3" max="3" width="9.33203125" customWidth="1"/>
    <col min="4" max="4" width="7.5" customWidth="1"/>
    <col min="5" max="5" width="10.6640625" customWidth="1"/>
    <col min="6" max="6" width="13.6640625" customWidth="1"/>
    <col min="7" max="7" width="13.6640625" hidden="1" customWidth="1"/>
    <col min="8" max="8" width="12.6640625" customWidth="1"/>
    <col min="9" max="9" width="13" customWidth="1"/>
    <col min="10" max="10" width="10.1640625" customWidth="1"/>
    <col min="11" max="11" width="12.6640625" customWidth="1"/>
  </cols>
  <sheetData>
    <row r="1" spans="1:11" ht="15.75" customHeight="1" x14ac:dyDescent="0.15">
      <c r="A1" s="1" t="s">
        <v>0</v>
      </c>
      <c r="B1" s="46" t="s">
        <v>1</v>
      </c>
      <c r="C1" s="45"/>
      <c r="D1" s="45"/>
      <c r="E1" s="47"/>
      <c r="F1" s="2" t="s">
        <v>2</v>
      </c>
      <c r="G1" s="3" t="s">
        <v>3</v>
      </c>
      <c r="H1" s="4" t="s">
        <v>4</v>
      </c>
      <c r="I1" s="3" t="s">
        <v>5</v>
      </c>
      <c r="J1" s="5" t="s">
        <v>6</v>
      </c>
      <c r="K1" s="4" t="s">
        <v>7</v>
      </c>
    </row>
    <row r="2" spans="1:11" ht="29" customHeight="1" x14ac:dyDescent="0.15">
      <c r="A2" s="1" t="s">
        <v>8</v>
      </c>
      <c r="B2" s="46" t="s">
        <v>9</v>
      </c>
      <c r="C2" s="45"/>
      <c r="D2" s="45"/>
      <c r="E2" s="47"/>
      <c r="F2" s="2">
        <f t="shared" ref="F2:I2" si="0">SUM(F3)</f>
        <v>761000</v>
      </c>
      <c r="G2" s="6">
        <f t="shared" si="0"/>
        <v>7064.7103329511638</v>
      </c>
      <c r="H2" s="4">
        <f>SUM(H3)</f>
        <v>767000</v>
      </c>
      <c r="I2" s="6">
        <f t="shared" si="0"/>
        <v>7120.4110714501221</v>
      </c>
      <c r="J2" s="7">
        <f t="shared" ref="J2:J7" si="1">H2/F2</f>
        <v>1.0078843626806833</v>
      </c>
      <c r="K2" s="4">
        <f t="shared" ref="K2:K5" si="2">F2-H2</f>
        <v>-6000</v>
      </c>
    </row>
    <row r="3" spans="1:11" ht="38" customHeight="1" x14ac:dyDescent="0.15">
      <c r="A3" s="8" t="s">
        <v>10</v>
      </c>
      <c r="B3" s="8" t="s">
        <v>11</v>
      </c>
      <c r="C3" s="9" t="s">
        <v>12</v>
      </c>
      <c r="D3" s="10">
        <v>1</v>
      </c>
      <c r="E3" s="11">
        <v>761000</v>
      </c>
      <c r="F3" s="12">
        <f>D3*E3</f>
        <v>761000</v>
      </c>
      <c r="G3" s="13">
        <f>F3/A10</f>
        <v>7064.7103329511638</v>
      </c>
      <c r="H3" s="14">
        <v>767000</v>
      </c>
      <c r="I3" s="13">
        <f>H3/A10</f>
        <v>7120.4110714501221</v>
      </c>
      <c r="J3" s="15">
        <f t="shared" si="1"/>
        <v>1.0078843626806833</v>
      </c>
      <c r="K3" s="14">
        <f t="shared" si="2"/>
        <v>-6000</v>
      </c>
    </row>
    <row r="4" spans="1:11" ht="30" customHeight="1" x14ac:dyDescent="0.15">
      <c r="A4" s="16" t="s">
        <v>13</v>
      </c>
      <c r="B4" s="48" t="s">
        <v>14</v>
      </c>
      <c r="C4" s="45"/>
      <c r="D4" s="45"/>
      <c r="E4" s="47"/>
      <c r="F4" s="17">
        <f t="shared" ref="F4:I4" si="3">SUM(F5)</f>
        <v>145000</v>
      </c>
      <c r="G4" s="18">
        <f t="shared" si="3"/>
        <v>1346.1011803914832</v>
      </c>
      <c r="H4" s="19">
        <f t="shared" si="3"/>
        <v>85050</v>
      </c>
      <c r="I4" s="18">
        <f t="shared" si="3"/>
        <v>789.55796822272862</v>
      </c>
      <c r="J4" s="20">
        <f t="shared" si="1"/>
        <v>0.586551724137931</v>
      </c>
      <c r="K4" s="19">
        <f t="shared" si="2"/>
        <v>59950</v>
      </c>
    </row>
    <row r="5" spans="1:11" ht="49" customHeight="1" x14ac:dyDescent="0.15">
      <c r="A5" s="8" t="s">
        <v>15</v>
      </c>
      <c r="B5" s="8" t="s">
        <v>16</v>
      </c>
      <c r="C5" s="9" t="s">
        <v>12</v>
      </c>
      <c r="D5" s="10">
        <v>1</v>
      </c>
      <c r="E5" s="11">
        <v>145000</v>
      </c>
      <c r="F5" s="12">
        <f>D5*E5</f>
        <v>145000</v>
      </c>
      <c r="G5" s="13">
        <f>F5/A10</f>
        <v>1346.1011803914832</v>
      </c>
      <c r="H5" s="14">
        <v>85050</v>
      </c>
      <c r="I5" s="13">
        <f>H5/A10</f>
        <v>789.55796822272862</v>
      </c>
      <c r="J5" s="21">
        <f t="shared" si="1"/>
        <v>0.586551724137931</v>
      </c>
      <c r="K5" s="14">
        <f t="shared" si="2"/>
        <v>59950</v>
      </c>
    </row>
    <row r="6" spans="1:11" ht="30" customHeight="1" x14ac:dyDescent="0.15">
      <c r="A6" s="22" t="s">
        <v>17</v>
      </c>
      <c r="B6" s="49" t="s">
        <v>20</v>
      </c>
      <c r="C6" s="45"/>
      <c r="D6" s="45"/>
      <c r="E6" s="47"/>
      <c r="F6" s="23">
        <v>171185</v>
      </c>
      <c r="G6" s="24" t="e">
        <f>SUM(#REF!)</f>
        <v>#REF!</v>
      </c>
      <c r="H6" s="25">
        <v>132406</v>
      </c>
      <c r="I6" s="24">
        <v>1229.19</v>
      </c>
      <c r="J6" s="26">
        <f>H6/F6</f>
        <v>0.77346730145748754</v>
      </c>
      <c r="K6" s="25">
        <f>F6-H6</f>
        <v>38779</v>
      </c>
    </row>
    <row r="7" spans="1:11" ht="16" x14ac:dyDescent="0.15">
      <c r="A7" s="27"/>
      <c r="B7" s="50" t="s">
        <v>18</v>
      </c>
      <c r="C7" s="45"/>
      <c r="D7" s="45"/>
      <c r="E7" s="47"/>
      <c r="F7" s="28">
        <f t="shared" ref="F7:I7" si="4">F2+F4+F6</f>
        <v>1077185</v>
      </c>
      <c r="G7" s="29" t="e">
        <f t="shared" si="4"/>
        <v>#REF!</v>
      </c>
      <c r="H7" s="28">
        <f t="shared" si="4"/>
        <v>984456</v>
      </c>
      <c r="I7" s="29">
        <f t="shared" si="4"/>
        <v>9139.1590396728516</v>
      </c>
      <c r="J7" s="30">
        <f t="shared" si="1"/>
        <v>0.91391543699550215</v>
      </c>
      <c r="K7" s="28">
        <f>K2+K4+K6</f>
        <v>92729</v>
      </c>
    </row>
    <row r="8" spans="1:11" ht="16" x14ac:dyDescent="0.2">
      <c r="A8" s="31"/>
      <c r="B8" s="31"/>
      <c r="C8" s="32"/>
      <c r="D8" s="33"/>
      <c r="E8" s="34"/>
      <c r="F8" s="34"/>
      <c r="G8" s="35"/>
      <c r="H8" s="36"/>
      <c r="I8" s="35"/>
      <c r="J8" s="21"/>
      <c r="K8" s="37"/>
    </row>
    <row r="9" spans="1:11" ht="16" x14ac:dyDescent="0.2">
      <c r="A9" s="52"/>
      <c r="B9" s="53"/>
      <c r="C9" s="38"/>
      <c r="D9" s="51"/>
      <c r="E9" s="45"/>
      <c r="F9" s="39"/>
      <c r="G9" s="37"/>
      <c r="H9" s="40"/>
      <c r="I9" s="35"/>
      <c r="J9" s="21"/>
      <c r="K9" s="40"/>
    </row>
    <row r="10" spans="1:11" ht="16" x14ac:dyDescent="0.2">
      <c r="A10" s="54">
        <f>1077185/10000</f>
        <v>107.71850000000001</v>
      </c>
      <c r="B10" s="53"/>
      <c r="C10" s="38"/>
      <c r="D10" s="44"/>
      <c r="E10" s="45"/>
      <c r="F10" s="39"/>
      <c r="G10" s="41"/>
      <c r="H10" s="35"/>
      <c r="I10" s="35"/>
      <c r="J10" s="21"/>
      <c r="K10" s="40"/>
    </row>
    <row r="11" spans="1:11" ht="16" x14ac:dyDescent="0.2">
      <c r="A11" s="55"/>
      <c r="B11" s="52"/>
      <c r="C11" s="32"/>
      <c r="D11" s="44"/>
      <c r="E11" s="45"/>
      <c r="F11" s="39"/>
      <c r="G11" s="37"/>
      <c r="H11" s="42"/>
      <c r="I11" s="35"/>
      <c r="J11" s="21"/>
      <c r="K11" s="36"/>
    </row>
    <row r="12" spans="1:11" ht="16" x14ac:dyDescent="0.2">
      <c r="A12" s="56" t="s">
        <v>19</v>
      </c>
      <c r="B12" s="52"/>
      <c r="C12" s="32"/>
      <c r="D12" s="44"/>
      <c r="E12" s="45"/>
      <c r="F12" s="43"/>
      <c r="G12" s="37"/>
      <c r="H12" s="42"/>
      <c r="I12" s="35"/>
      <c r="J12" s="21"/>
      <c r="K12" s="36"/>
    </row>
    <row r="13" spans="1:11" ht="16" x14ac:dyDescent="0.2">
      <c r="A13" s="52"/>
      <c r="B13" s="52"/>
      <c r="C13" s="32"/>
      <c r="D13" s="57"/>
      <c r="E13" s="58"/>
      <c r="F13" s="59"/>
      <c r="G13" s="35"/>
      <c r="H13" s="42"/>
      <c r="I13" s="35"/>
      <c r="J13" s="21"/>
      <c r="K13" s="36"/>
    </row>
    <row r="14" spans="1:11" ht="16" x14ac:dyDescent="0.2">
      <c r="A14" s="31"/>
      <c r="B14" s="31"/>
      <c r="C14" s="32"/>
      <c r="D14" s="57"/>
      <c r="E14" s="58"/>
      <c r="F14" s="60"/>
      <c r="G14" s="35"/>
      <c r="H14" s="36"/>
      <c r="I14" s="35"/>
      <c r="J14" s="21"/>
      <c r="K14" s="36"/>
    </row>
    <row r="15" spans="1:11" ht="15.75" customHeight="1" x14ac:dyDescent="0.15">
      <c r="D15" s="61"/>
      <c r="E15" s="61"/>
      <c r="F15" s="61"/>
    </row>
  </sheetData>
  <mergeCells count="11">
    <mergeCell ref="D11:E11"/>
    <mergeCell ref="D12:E12"/>
    <mergeCell ref="D13:E13"/>
    <mergeCell ref="D14:E14"/>
    <mergeCell ref="B1:E1"/>
    <mergeCell ref="B2:E2"/>
    <mergeCell ref="B4:E4"/>
    <mergeCell ref="B6:E6"/>
    <mergeCell ref="B7:E7"/>
    <mergeCell ref="D9:E9"/>
    <mergeCell ref="D10:E10"/>
  </mergeCells>
  <printOptions horizontalCentered="1" gridLines="1"/>
  <pageMargins left="0.25" right="0.25" top="0.75" bottom="0.75" header="0" footer="0"/>
  <pageSetup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 EGK-Corteva2021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AbdulQadir</cp:lastModifiedBy>
  <dcterms:modified xsi:type="dcterms:W3CDTF">2022-04-11T11:53:52Z</dcterms:modified>
</cp:coreProperties>
</file>