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Dos GlobalGiving\"/>
    </mc:Choice>
  </mc:AlternateContent>
  <bookViews>
    <workbookView xWindow="0" yWindow="0" windowWidth="16380" windowHeight="8190" tabRatio="500"/>
  </bookViews>
  <sheets>
    <sheet name="Budget de projet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0" i="1" l="1"/>
  <c r="F50" i="1" s="1"/>
  <c r="E51" i="1"/>
  <c r="F51" i="1" s="1"/>
  <c r="E40" i="1"/>
  <c r="F40" i="1" s="1"/>
  <c r="E39" i="1"/>
  <c r="F39" i="1" s="1"/>
  <c r="E38" i="1"/>
  <c r="F38" i="1" s="1"/>
  <c r="E37" i="1"/>
  <c r="F37" i="1" s="1"/>
  <c r="F41" i="1" s="1"/>
  <c r="E41" i="1" l="1"/>
  <c r="E43" i="1" l="1"/>
  <c r="F43" i="1" l="1"/>
  <c r="E27" i="1"/>
  <c r="F27" i="1" s="1"/>
  <c r="E26" i="1"/>
  <c r="F26" i="1" s="1"/>
  <c r="E25" i="1"/>
  <c r="F25" i="1" s="1"/>
  <c r="E24" i="1"/>
  <c r="F24" i="1" s="1"/>
  <c r="E23" i="1"/>
  <c r="F23" i="1" s="1"/>
  <c r="E49" i="1" l="1"/>
  <c r="F49" i="1" s="1"/>
  <c r="E48" i="1"/>
  <c r="F48" i="1" s="1"/>
  <c r="E47" i="1"/>
  <c r="F47" i="1" s="1"/>
  <c r="E46" i="1"/>
  <c r="F46" i="1" s="1"/>
  <c r="E45" i="1"/>
  <c r="F45" i="1" s="1"/>
  <c r="E44" i="1"/>
  <c r="E34" i="1"/>
  <c r="F34" i="1" s="1"/>
  <c r="E33" i="1"/>
  <c r="E30" i="1"/>
  <c r="F30" i="1" s="1"/>
  <c r="E29" i="1"/>
  <c r="F29" i="1" s="1"/>
  <c r="E28" i="1"/>
  <c r="F28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F44" i="1" l="1"/>
  <c r="F52" i="1" s="1"/>
  <c r="E52" i="1"/>
  <c r="F33" i="1"/>
  <c r="F35" i="1" s="1"/>
  <c r="E35" i="1"/>
  <c r="F31" i="1"/>
  <c r="E31" i="1"/>
  <c r="E53" i="1" l="1"/>
  <c r="G52" i="1" s="1"/>
  <c r="F53" i="1"/>
</calcChain>
</file>

<file path=xl/sharedStrings.xml><?xml version="1.0" encoding="utf-8"?>
<sst xmlns="http://schemas.openxmlformats.org/spreadsheetml/2006/main" count="54" uniqueCount="54">
  <si>
    <t>Local currency:</t>
  </si>
  <si>
    <t>USD</t>
  </si>
  <si>
    <t>www.oanda.com</t>
  </si>
  <si>
    <t>Average exchange rate:</t>
  </si>
  <si>
    <t>Quantity</t>
  </si>
  <si>
    <t>Frequency</t>
  </si>
  <si>
    <t>Unity Price</t>
  </si>
  <si>
    <t>Total USD</t>
  </si>
  <si>
    <t>EURO</t>
  </si>
  <si>
    <t>Coffee break</t>
  </si>
  <si>
    <t>Banner printing</t>
  </si>
  <si>
    <t>Note book</t>
  </si>
  <si>
    <t>Pens</t>
  </si>
  <si>
    <t>Flip chart</t>
  </si>
  <si>
    <t>Hand sanitizer</t>
  </si>
  <si>
    <t>Masks to be freely given to the participants</t>
  </si>
  <si>
    <t>Media (Radio &amp; television)</t>
  </si>
  <si>
    <t>Photos &amp; video</t>
  </si>
  <si>
    <t>Total B1</t>
  </si>
  <si>
    <t>Paper</t>
  </si>
  <si>
    <t>Total B2</t>
  </si>
  <si>
    <t>Total B3</t>
  </si>
  <si>
    <t>Contribution for the payment of the rent of Blessed Aid Office</t>
  </si>
  <si>
    <t>Envelop</t>
  </si>
  <si>
    <t>Local transport</t>
  </si>
  <si>
    <t>Bank charges</t>
  </si>
  <si>
    <t>TOTAL</t>
  </si>
  <si>
    <t>Post-it</t>
  </si>
  <si>
    <t>Scotch</t>
  </si>
  <si>
    <t>Local transport for the pedagogic team</t>
  </si>
  <si>
    <t>Food for the pedagogic team</t>
  </si>
  <si>
    <t>Marker</t>
  </si>
  <si>
    <t>Project Coordinator</t>
  </si>
  <si>
    <t>Communication</t>
  </si>
  <si>
    <t>Administration &amp; Finance Manager</t>
  </si>
  <si>
    <t xml:space="preserve">Budget of the Project: Economic Resilience for 125 Women and Girls in DRC
</t>
  </si>
  <si>
    <t>Renting a room for 1 day</t>
  </si>
  <si>
    <t>Food for 125 participants</t>
  </si>
  <si>
    <t>Local transport for the 125 during the training session</t>
  </si>
  <si>
    <t>Drinking water during the session - box</t>
  </si>
  <si>
    <t xml:space="preserve">T-shirt with logos </t>
  </si>
  <si>
    <t>B2 Provide each woman and girl with financial support to improve her socio-économic situation via Income-Generating Activity</t>
  </si>
  <si>
    <t>B1 Provide technical training session for 125 displaced women and girlson establishing small-scale business and Income-Generating Activity (IGA)</t>
  </si>
  <si>
    <t>Daily trainer's fees</t>
  </si>
  <si>
    <t>Financial support for 125 displaced women and girls ($100 each)</t>
  </si>
  <si>
    <t>Packing bags for the Dignity-Kits 125 items x $1</t>
  </si>
  <si>
    <t xml:space="preserve">Transport of the Dignity-Kits </t>
  </si>
  <si>
    <t>Scotch 5 items x $5</t>
  </si>
  <si>
    <t>B3 Provide Dignity-Kits to the 125 displaced women and girls</t>
  </si>
  <si>
    <t>Provide Dignity-Kits to 125 displaced women and girls x $28</t>
  </si>
  <si>
    <t>B4 Project Administrative fees</t>
  </si>
  <si>
    <t>Total B4</t>
  </si>
  <si>
    <t>Audited report</t>
  </si>
  <si>
    <t>Capacity development and coaching for the 125 women and girls x $300 x 12 months (inclung transport fees for home visits, communication and reports)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</si>
</sst>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;@"/>
  </numFmts>
  <fonts count="13">
    <font>
      <sz val="11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u/>
      <sz val="9"/>
      <color rgb="FF0563C1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sz val="8"/>
      <color rgb="FF0B0B0B"/>
      <name val="Arial"/>
      <family val="2"/>
    </font>
    <font>
      <sz val="8"/>
      <color rgb="FF0B0B0B"/>
      <name val="Arial"/>
      <family val="2"/>
    </font>
    <font>
      <b/>
      <sz val="11"/>
      <color rgb="FF000000"/>
      <name val="Open Sans"/>
    </font>
    <font>
      <b/>
      <sz val="11"/>
      <color theme="1"/>
      <name val="Open Sans"/>
    </font>
    <font>
      <i/>
      <sz val="11"/>
      <name val="Calibri"/>
      <family val="2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46C0A"/>
        <bgColor rgb="FFEA7500"/>
      </patternFill>
    </fill>
    <fill>
      <patternFill patternType="solid">
        <fgColor rgb="FFFFFF00"/>
        <bgColor rgb="FFFFFF00"/>
      </patternFill>
    </fill>
    <fill>
      <patternFill patternType="solid">
        <fgColor rgb="FFEA7500"/>
        <bgColor rgb="FFE46C0A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C0C0C0"/>
      </patternFill>
    </fill>
    <fill>
      <patternFill patternType="solid">
        <fgColor rgb="FFFFC000"/>
        <bgColor rgb="FFFFFF00"/>
      </patternFill>
    </fill>
    <fill>
      <patternFill patternType="solid">
        <fgColor rgb="FF00B0F0"/>
        <bgColor rgb="FF33CC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3" fontId="4" fillId="0" borderId="1" xfId="1" applyNumberFormat="1" applyFont="1" applyBorder="1" applyAlignment="1" applyProtection="1">
      <alignment horizontal="right" vertical="center" wrapText="1"/>
    </xf>
    <xf numFmtId="3" fontId="0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Font="1" applyBorder="1" applyAlignment="1">
      <alignment vertical="center" wrapText="1"/>
    </xf>
    <xf numFmtId="3" fontId="0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0" fontId="0" fillId="5" borderId="1" xfId="0" applyFont="1" applyFill="1" applyBorder="1" applyAlignment="1">
      <alignment vertical="center" wrapText="1"/>
    </xf>
    <xf numFmtId="3" fontId="0" fillId="5" borderId="1" xfId="0" applyNumberFormat="1" applyFont="1" applyFill="1" applyBorder="1" applyAlignment="1">
      <alignment horizontal="center" vertical="center" wrapText="1"/>
    </xf>
    <xf numFmtId="3" fontId="0" fillId="5" borderId="1" xfId="0" applyNumberFormat="1" applyFont="1" applyFill="1" applyBorder="1" applyAlignment="1">
      <alignment horizontal="right" vertical="center" wrapText="1"/>
    </xf>
    <xf numFmtId="3" fontId="0" fillId="5" borderId="1" xfId="0" applyNumberFormat="1" applyFill="1" applyBorder="1"/>
    <xf numFmtId="3" fontId="0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wrapText="1"/>
    </xf>
    <xf numFmtId="4" fontId="0" fillId="5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0" fillId="5" borderId="1" xfId="0" applyNumberFormat="1" applyFill="1" applyBorder="1" applyAlignment="1">
      <alignment vertical="center"/>
    </xf>
    <xf numFmtId="10" fontId="0" fillId="7" borderId="0" xfId="0" applyNumberFormat="1" applyFill="1"/>
    <xf numFmtId="0" fontId="2" fillId="8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right"/>
    </xf>
    <xf numFmtId="3" fontId="2" fillId="8" borderId="1" xfId="0" applyNumberFormat="1" applyFont="1" applyFill="1" applyBorder="1" applyAlignment="1">
      <alignment horizontal="right"/>
    </xf>
    <xf numFmtId="3" fontId="2" fillId="8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0" fontId="0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/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A6A6"/>
      <rgbColor rgb="FFCC99FF"/>
      <rgbColor rgb="FFFFCC99"/>
      <rgbColor rgb="FF3366FF"/>
      <rgbColor rgb="FF33CCCC"/>
      <rgbColor rgb="FF99CC00"/>
      <rgbColor rgb="FFFFC000"/>
      <rgbColor rgb="FFEA7500"/>
      <rgbColor rgb="FFE46C0A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17310</xdr:rowOff>
    </xdr:from>
    <xdr:to>
      <xdr:col>0</xdr:col>
      <xdr:colOff>3035300</xdr:colOff>
      <xdr:row>4</xdr:row>
      <xdr:rowOff>463550</xdr:rowOff>
    </xdr:to>
    <xdr:pic>
      <xdr:nvPicPr>
        <xdr:cNvPr id="2" name="Image 1" descr="C:\Users\josli\Pictures\Logo Blessed Aid. New pour documents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7310"/>
          <a:ext cx="3035300" cy="11828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and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40" zoomScaleNormal="100" workbookViewId="0">
      <selection activeCell="I51" sqref="I51"/>
    </sheetView>
  </sheetViews>
  <sheetFormatPr baseColWidth="10" defaultColWidth="8.6328125" defaultRowHeight="14.5"/>
  <cols>
    <col min="1" max="1" width="61.6328125" customWidth="1"/>
    <col min="2" max="2" width="9" style="1" customWidth="1"/>
    <col min="3" max="3" width="12" style="1" customWidth="1"/>
    <col min="4" max="4" width="10.26953125" style="2" customWidth="1"/>
    <col min="5" max="6" width="15.453125" style="2" customWidth="1"/>
  </cols>
  <sheetData>
    <row r="1" spans="1:11">
      <c r="A1" s="40"/>
      <c r="B1" s="40"/>
      <c r="C1" s="40"/>
      <c r="D1" s="40"/>
      <c r="E1" s="40"/>
      <c r="F1" s="40"/>
    </row>
    <row r="2" spans="1:11">
      <c r="A2" s="40"/>
      <c r="B2" s="40"/>
      <c r="C2" s="40"/>
      <c r="D2" s="40"/>
      <c r="E2" s="40"/>
      <c r="F2" s="40"/>
    </row>
    <row r="3" spans="1:11">
      <c r="A3" s="40"/>
      <c r="B3" s="40"/>
      <c r="C3" s="40"/>
      <c r="D3" s="40"/>
      <c r="E3" s="40"/>
      <c r="F3" s="40"/>
    </row>
    <row r="4" spans="1:11">
      <c r="A4" s="40"/>
      <c r="B4" s="40"/>
      <c r="C4" s="40"/>
      <c r="D4" s="40"/>
      <c r="E4" s="40"/>
      <c r="F4" s="40"/>
    </row>
    <row r="5" spans="1:11" ht="44.25" customHeight="1">
      <c r="A5" s="41"/>
      <c r="B5" s="41"/>
      <c r="C5" s="41"/>
      <c r="D5" s="41"/>
      <c r="E5" s="41"/>
      <c r="F5" s="41"/>
    </row>
    <row r="6" spans="1:11" ht="46.5" customHeight="1">
      <c r="A6" s="37" t="s">
        <v>35</v>
      </c>
      <c r="B6" s="38"/>
      <c r="C6" s="38"/>
      <c r="D6" s="38"/>
      <c r="E6" s="38"/>
      <c r="F6" s="39"/>
    </row>
    <row r="7" spans="1:11" ht="20.149999999999999" customHeight="1">
      <c r="A7" s="4" t="s">
        <v>0</v>
      </c>
      <c r="B7" s="36" t="s">
        <v>1</v>
      </c>
      <c r="C7" s="36"/>
      <c r="D7" s="36"/>
      <c r="E7" s="5" t="s">
        <v>2</v>
      </c>
      <c r="F7" s="6"/>
      <c r="J7" s="35"/>
    </row>
    <row r="8" spans="1:11" ht="20.149999999999999" customHeight="1">
      <c r="A8" s="4" t="s">
        <v>3</v>
      </c>
      <c r="B8" s="36">
        <v>1.0259</v>
      </c>
      <c r="C8" s="36"/>
      <c r="D8" s="36"/>
      <c r="E8" s="7">
        <v>45667</v>
      </c>
      <c r="F8" s="8"/>
    </row>
    <row r="9" spans="1:11" ht="41.25" customHeight="1">
      <c r="A9" s="9"/>
      <c r="B9" s="10" t="s">
        <v>4</v>
      </c>
      <c r="C9" s="10" t="s">
        <v>5</v>
      </c>
      <c r="D9" s="3" t="s">
        <v>6</v>
      </c>
      <c r="E9" s="3" t="s">
        <v>7</v>
      </c>
      <c r="F9" s="11" t="s">
        <v>8</v>
      </c>
    </row>
    <row r="10" spans="1:11" ht="32.5" customHeight="1">
      <c r="A10" s="50" t="s">
        <v>42</v>
      </c>
      <c r="B10" s="50"/>
      <c r="C10" s="50"/>
      <c r="D10" s="50"/>
      <c r="E10" s="50"/>
      <c r="F10" s="12"/>
    </row>
    <row r="11" spans="1:11" ht="18" customHeight="1">
      <c r="A11" s="13" t="s">
        <v>36</v>
      </c>
      <c r="B11" s="14">
        <v>1</v>
      </c>
      <c r="C11" s="14">
        <v>1</v>
      </c>
      <c r="D11" s="15">
        <v>200</v>
      </c>
      <c r="E11" s="16">
        <f t="shared" ref="E11:E30" si="0">B11*C11*D11</f>
        <v>200</v>
      </c>
      <c r="F11" s="17">
        <f t="shared" ref="F11:F30" si="1">E11/$B$8</f>
        <v>194.95077492933035</v>
      </c>
      <c r="H11" s="42"/>
      <c r="I11" s="48"/>
      <c r="J11" s="48"/>
      <c r="K11" s="49"/>
    </row>
    <row r="12" spans="1:11" ht="18" customHeight="1">
      <c r="A12" s="13" t="s">
        <v>37</v>
      </c>
      <c r="B12" s="14">
        <v>125</v>
      </c>
      <c r="C12" s="14">
        <v>1</v>
      </c>
      <c r="D12" s="15">
        <v>5</v>
      </c>
      <c r="E12" s="16">
        <f t="shared" si="0"/>
        <v>625</v>
      </c>
      <c r="F12" s="17">
        <f t="shared" si="1"/>
        <v>609.22117165415727</v>
      </c>
    </row>
    <row r="13" spans="1:11" ht="18" customHeight="1">
      <c r="A13" s="13" t="s">
        <v>38</v>
      </c>
      <c r="B13" s="14">
        <v>125</v>
      </c>
      <c r="C13" s="14">
        <v>1</v>
      </c>
      <c r="D13" s="15">
        <v>5</v>
      </c>
      <c r="E13" s="16">
        <f t="shared" si="0"/>
        <v>625</v>
      </c>
      <c r="F13" s="17">
        <f t="shared" si="1"/>
        <v>609.22117165415727</v>
      </c>
      <c r="J13" s="18"/>
    </row>
    <row r="14" spans="1:11" ht="18" customHeight="1">
      <c r="A14" s="13" t="s">
        <v>39</v>
      </c>
      <c r="B14" s="14">
        <v>16</v>
      </c>
      <c r="C14" s="14">
        <v>1</v>
      </c>
      <c r="D14" s="15">
        <v>10</v>
      </c>
      <c r="E14" s="16">
        <f t="shared" si="0"/>
        <v>160</v>
      </c>
      <c r="F14" s="17">
        <f t="shared" si="1"/>
        <v>155.96061994346428</v>
      </c>
    </row>
    <row r="15" spans="1:11" ht="18" customHeight="1">
      <c r="A15" s="13" t="s">
        <v>9</v>
      </c>
      <c r="B15" s="14">
        <v>125</v>
      </c>
      <c r="C15" s="14">
        <v>1</v>
      </c>
      <c r="D15" s="19">
        <v>3</v>
      </c>
      <c r="E15" s="16">
        <f t="shared" si="0"/>
        <v>375</v>
      </c>
      <c r="F15" s="17">
        <f t="shared" si="1"/>
        <v>365.53270299249436</v>
      </c>
    </row>
    <row r="16" spans="1:11" ht="18" customHeight="1">
      <c r="A16" s="13" t="s">
        <v>10</v>
      </c>
      <c r="B16" s="14">
        <v>2</v>
      </c>
      <c r="C16" s="14">
        <v>1</v>
      </c>
      <c r="D16" s="15">
        <v>50</v>
      </c>
      <c r="E16" s="16">
        <f t="shared" si="0"/>
        <v>100</v>
      </c>
      <c r="F16" s="17">
        <f t="shared" si="1"/>
        <v>97.475387464665175</v>
      </c>
    </row>
    <row r="17" spans="1:6" ht="18" customHeight="1">
      <c r="A17" s="13" t="s">
        <v>11</v>
      </c>
      <c r="B17" s="14">
        <v>125</v>
      </c>
      <c r="C17" s="14">
        <v>1</v>
      </c>
      <c r="D17" s="19">
        <v>4</v>
      </c>
      <c r="E17" s="16">
        <f t="shared" si="0"/>
        <v>500</v>
      </c>
      <c r="F17" s="17">
        <f t="shared" si="1"/>
        <v>487.37693732332582</v>
      </c>
    </row>
    <row r="18" spans="1:6" ht="18" customHeight="1">
      <c r="A18" s="13" t="s">
        <v>12</v>
      </c>
      <c r="B18" s="14">
        <v>3</v>
      </c>
      <c r="C18" s="14">
        <v>1</v>
      </c>
      <c r="D18" s="15">
        <v>6</v>
      </c>
      <c r="E18" s="16">
        <f t="shared" si="0"/>
        <v>18</v>
      </c>
      <c r="F18" s="17">
        <f t="shared" si="1"/>
        <v>17.545569743639732</v>
      </c>
    </row>
    <row r="19" spans="1:6" ht="18" customHeight="1">
      <c r="A19" s="13" t="s">
        <v>13</v>
      </c>
      <c r="B19" s="14">
        <v>2</v>
      </c>
      <c r="C19" s="14">
        <v>1</v>
      </c>
      <c r="D19" s="15">
        <v>12</v>
      </c>
      <c r="E19" s="16">
        <f t="shared" si="0"/>
        <v>24</v>
      </c>
      <c r="F19" s="17">
        <f t="shared" si="1"/>
        <v>23.394092991519642</v>
      </c>
    </row>
    <row r="20" spans="1:6" ht="18" customHeight="1">
      <c r="A20" s="13" t="s">
        <v>14</v>
      </c>
      <c r="B20" s="14">
        <v>2</v>
      </c>
      <c r="C20" s="14">
        <v>1</v>
      </c>
      <c r="D20" s="15">
        <v>10</v>
      </c>
      <c r="E20" s="16">
        <f t="shared" si="0"/>
        <v>20</v>
      </c>
      <c r="F20" s="17">
        <f t="shared" si="1"/>
        <v>19.495077492933035</v>
      </c>
    </row>
    <row r="21" spans="1:6" ht="18" customHeight="1">
      <c r="A21" s="13" t="s">
        <v>15</v>
      </c>
      <c r="B21" s="14">
        <v>125</v>
      </c>
      <c r="C21" s="14">
        <v>1</v>
      </c>
      <c r="D21" s="15">
        <v>1</v>
      </c>
      <c r="E21" s="16">
        <f t="shared" si="0"/>
        <v>125</v>
      </c>
      <c r="F21" s="17">
        <f t="shared" si="1"/>
        <v>121.84423433083145</v>
      </c>
    </row>
    <row r="22" spans="1:6" ht="18" customHeight="1">
      <c r="A22" s="13" t="s">
        <v>43</v>
      </c>
      <c r="B22" s="14">
        <v>1</v>
      </c>
      <c r="C22" s="14">
        <v>1</v>
      </c>
      <c r="D22" s="15">
        <v>100</v>
      </c>
      <c r="E22" s="16">
        <f t="shared" si="0"/>
        <v>100</v>
      </c>
      <c r="F22" s="17">
        <f t="shared" si="1"/>
        <v>97.475387464665175</v>
      </c>
    </row>
    <row r="23" spans="1:6" ht="18" customHeight="1">
      <c r="A23" s="13" t="s">
        <v>27</v>
      </c>
      <c r="B23" s="14">
        <v>2</v>
      </c>
      <c r="C23" s="14">
        <v>1</v>
      </c>
      <c r="D23" s="15">
        <v>5</v>
      </c>
      <c r="E23" s="16">
        <f t="shared" ref="E23:E26" si="2">B23*C23*D23</f>
        <v>10</v>
      </c>
      <c r="F23" s="17">
        <f t="shared" ref="F23:F26" si="3">E23/$B$8</f>
        <v>9.7475387464665175</v>
      </c>
    </row>
    <row r="24" spans="1:6" ht="18" customHeight="1">
      <c r="A24" s="13" t="s">
        <v>28</v>
      </c>
      <c r="B24" s="14">
        <v>4</v>
      </c>
      <c r="C24" s="14">
        <v>1</v>
      </c>
      <c r="D24" s="15">
        <v>2.5</v>
      </c>
      <c r="E24" s="16">
        <f t="shared" si="2"/>
        <v>10</v>
      </c>
      <c r="F24" s="17">
        <f t="shared" si="3"/>
        <v>9.7475387464665175</v>
      </c>
    </row>
    <row r="25" spans="1:6" ht="18" customHeight="1">
      <c r="A25" s="13" t="s">
        <v>29</v>
      </c>
      <c r="B25" s="14">
        <v>8</v>
      </c>
      <c r="C25" s="14">
        <v>1</v>
      </c>
      <c r="D25" s="15">
        <v>15</v>
      </c>
      <c r="E25" s="16">
        <f t="shared" si="2"/>
        <v>120</v>
      </c>
      <c r="F25" s="17">
        <f t="shared" si="3"/>
        <v>116.9704649575982</v>
      </c>
    </row>
    <row r="26" spans="1:6" ht="18" customHeight="1">
      <c r="A26" s="13" t="s">
        <v>30</v>
      </c>
      <c r="B26" s="14">
        <v>8</v>
      </c>
      <c r="C26" s="14">
        <v>1</v>
      </c>
      <c r="D26" s="15">
        <v>12</v>
      </c>
      <c r="E26" s="16">
        <f t="shared" si="2"/>
        <v>96</v>
      </c>
      <c r="F26" s="17">
        <f t="shared" si="3"/>
        <v>93.576371966078568</v>
      </c>
    </row>
    <row r="27" spans="1:6" ht="18" customHeight="1">
      <c r="A27" s="13" t="s">
        <v>31</v>
      </c>
      <c r="B27" s="14">
        <v>2</v>
      </c>
      <c r="C27" s="14">
        <v>1</v>
      </c>
      <c r="D27" s="15">
        <v>5</v>
      </c>
      <c r="E27" s="16">
        <f t="shared" ref="E27" si="4">B27*C27*D27</f>
        <v>10</v>
      </c>
      <c r="F27" s="17">
        <f t="shared" ref="F27" si="5">E27/$B$8</f>
        <v>9.7475387464665175</v>
      </c>
    </row>
    <row r="28" spans="1:6" ht="18" customHeight="1">
      <c r="A28" s="13" t="s">
        <v>16</v>
      </c>
      <c r="B28" s="14">
        <v>2</v>
      </c>
      <c r="C28" s="14">
        <v>1</v>
      </c>
      <c r="D28" s="15">
        <v>150</v>
      </c>
      <c r="E28" s="16">
        <f t="shared" si="0"/>
        <v>300</v>
      </c>
      <c r="F28" s="17">
        <f t="shared" si="1"/>
        <v>292.42616239399553</v>
      </c>
    </row>
    <row r="29" spans="1:6" ht="18" customHeight="1">
      <c r="A29" s="13" t="s">
        <v>40</v>
      </c>
      <c r="B29" s="14">
        <v>120</v>
      </c>
      <c r="C29" s="14">
        <v>1</v>
      </c>
      <c r="D29" s="15">
        <v>8</v>
      </c>
      <c r="E29" s="16">
        <f t="shared" si="0"/>
        <v>960</v>
      </c>
      <c r="F29" s="17">
        <f t="shared" si="1"/>
        <v>935.76371966078557</v>
      </c>
    </row>
    <row r="30" spans="1:6" ht="18" customHeight="1">
      <c r="A30" s="13" t="s">
        <v>17</v>
      </c>
      <c r="B30" s="14">
        <v>1</v>
      </c>
      <c r="C30" s="14">
        <v>1</v>
      </c>
      <c r="D30" s="15">
        <v>150</v>
      </c>
      <c r="E30" s="16">
        <f t="shared" si="0"/>
        <v>150</v>
      </c>
      <c r="F30" s="17">
        <f t="shared" si="1"/>
        <v>146.21308119699776</v>
      </c>
    </row>
    <row r="31" spans="1:6" ht="18" customHeight="1">
      <c r="A31" s="20" t="s">
        <v>18</v>
      </c>
      <c r="B31" s="21"/>
      <c r="C31" s="21"/>
      <c r="D31" s="22"/>
      <c r="E31" s="22">
        <f>SUM(E11:E30)</f>
        <v>4528</v>
      </c>
      <c r="F31" s="23">
        <f>SUM(F11:F30)</f>
        <v>4413.6855444000385</v>
      </c>
    </row>
    <row r="32" spans="1:6" ht="26" customHeight="1">
      <c r="A32" s="43" t="s">
        <v>41</v>
      </c>
      <c r="B32" s="44"/>
      <c r="C32" s="44"/>
      <c r="D32" s="44"/>
      <c r="E32" s="45"/>
      <c r="F32" s="23"/>
    </row>
    <row r="33" spans="1:11" ht="25" customHeight="1">
      <c r="A33" s="13" t="s">
        <v>44</v>
      </c>
      <c r="B33" s="14">
        <v>125</v>
      </c>
      <c r="C33" s="14">
        <v>1</v>
      </c>
      <c r="D33" s="15">
        <v>100</v>
      </c>
      <c r="E33" s="16">
        <f t="shared" ref="E33:E34" si="6">B33*C33*D33</f>
        <v>12500</v>
      </c>
      <c r="F33" s="17">
        <f>E33/$B$8</f>
        <v>12184.423433083146</v>
      </c>
    </row>
    <row r="34" spans="1:11" ht="28.5" customHeight="1">
      <c r="A34" s="51" t="s">
        <v>53</v>
      </c>
      <c r="B34" s="14">
        <v>12</v>
      </c>
      <c r="C34" s="14">
        <v>1</v>
      </c>
      <c r="D34" s="15">
        <v>300</v>
      </c>
      <c r="E34" s="16">
        <f t="shared" si="6"/>
        <v>3600</v>
      </c>
      <c r="F34" s="17">
        <f>E34/$B$8</f>
        <v>3509.1139487279461</v>
      </c>
      <c r="I34" s="46"/>
      <c r="J34" s="46"/>
      <c r="K34" s="47"/>
    </row>
    <row r="35" spans="1:11" ht="18" customHeight="1">
      <c r="A35" s="20" t="s">
        <v>20</v>
      </c>
      <c r="B35" s="21"/>
      <c r="C35" s="21"/>
      <c r="D35" s="22"/>
      <c r="E35" s="22">
        <f>SUM(E33:E34)</f>
        <v>16100</v>
      </c>
      <c r="F35" s="23">
        <f>SUM(F33:F34)</f>
        <v>15693.537381811093</v>
      </c>
    </row>
    <row r="36" spans="1:11" ht="18" customHeight="1">
      <c r="A36" s="43" t="s">
        <v>48</v>
      </c>
      <c r="B36" s="44"/>
      <c r="C36" s="44"/>
      <c r="D36" s="44"/>
      <c r="E36" s="45"/>
      <c r="F36" s="23"/>
    </row>
    <row r="37" spans="1:11" ht="19.5" customHeight="1">
      <c r="A37" s="52" t="s">
        <v>49</v>
      </c>
      <c r="B37" s="14">
        <v>125</v>
      </c>
      <c r="C37" s="14">
        <v>1</v>
      </c>
      <c r="D37" s="15">
        <v>28</v>
      </c>
      <c r="E37" s="16">
        <f t="shared" ref="E37:E40" si="7">B37*C37*D37</f>
        <v>3500</v>
      </c>
      <c r="F37" s="17">
        <f t="shared" ref="F37:F40" si="8">E37/$B$8</f>
        <v>3411.6385612632807</v>
      </c>
    </row>
    <row r="38" spans="1:11" ht="18.5" customHeight="1">
      <c r="A38" s="52" t="s">
        <v>45</v>
      </c>
      <c r="B38" s="14">
        <v>125</v>
      </c>
      <c r="C38" s="14">
        <v>1</v>
      </c>
      <c r="D38" s="15">
        <v>1</v>
      </c>
      <c r="E38" s="16">
        <f t="shared" si="7"/>
        <v>125</v>
      </c>
      <c r="F38" s="17">
        <f t="shared" si="8"/>
        <v>121.84423433083145</v>
      </c>
    </row>
    <row r="39" spans="1:11" ht="19.5" customHeight="1">
      <c r="A39" s="52" t="s">
        <v>46</v>
      </c>
      <c r="B39" s="14">
        <v>1</v>
      </c>
      <c r="C39" s="14">
        <v>1</v>
      </c>
      <c r="D39" s="15">
        <v>300</v>
      </c>
      <c r="E39" s="16">
        <f t="shared" si="7"/>
        <v>300</v>
      </c>
      <c r="F39" s="17">
        <f t="shared" si="8"/>
        <v>292.42616239399553</v>
      </c>
    </row>
    <row r="40" spans="1:11" ht="17" customHeight="1">
      <c r="A40" s="52" t="s">
        <v>47</v>
      </c>
      <c r="B40" s="14">
        <v>5</v>
      </c>
      <c r="C40" s="14">
        <v>1</v>
      </c>
      <c r="D40" s="15">
        <v>5</v>
      </c>
      <c r="E40" s="16">
        <f t="shared" si="7"/>
        <v>25</v>
      </c>
      <c r="F40" s="17">
        <f t="shared" si="8"/>
        <v>24.368846866166294</v>
      </c>
    </row>
    <row r="41" spans="1:11" ht="18" customHeight="1">
      <c r="A41" s="20" t="s">
        <v>21</v>
      </c>
      <c r="B41" s="21"/>
      <c r="C41" s="21"/>
      <c r="D41" s="22"/>
      <c r="E41" s="22">
        <f>SUM(E37:E40)</f>
        <v>3950</v>
      </c>
      <c r="F41" s="23">
        <f>SUM(F37:F40)</f>
        <v>3850.2778048542741</v>
      </c>
    </row>
    <row r="42" spans="1:11" ht="18" customHeight="1">
      <c r="A42" s="24" t="s">
        <v>50</v>
      </c>
      <c r="B42" s="25"/>
      <c r="C42" s="25"/>
      <c r="D42" s="26"/>
      <c r="E42" s="27"/>
      <c r="F42" s="23"/>
    </row>
    <row r="43" spans="1:11" ht="18" customHeight="1">
      <c r="A43" s="13" t="s">
        <v>32</v>
      </c>
      <c r="B43" s="14">
        <v>1</v>
      </c>
      <c r="C43" s="14">
        <v>12</v>
      </c>
      <c r="D43" s="15">
        <v>100</v>
      </c>
      <c r="E43" s="28">
        <f t="shared" ref="E43" si="9">B43*C43*D43</f>
        <v>1200</v>
      </c>
      <c r="F43" s="17">
        <f t="shared" ref="F43" si="10">E43/$B$8</f>
        <v>1169.7046495759821</v>
      </c>
    </row>
    <row r="44" spans="1:11" ht="18" customHeight="1">
      <c r="A44" s="13" t="s">
        <v>34</v>
      </c>
      <c r="B44" s="14">
        <v>1</v>
      </c>
      <c r="C44" s="14">
        <v>12</v>
      </c>
      <c r="D44" s="15">
        <v>70</v>
      </c>
      <c r="E44" s="28">
        <f t="shared" ref="E44:E49" si="11">B44*C44*D44</f>
        <v>840</v>
      </c>
      <c r="F44" s="17">
        <f t="shared" ref="F44:F50" si="12">E44/$B$8</f>
        <v>818.79325470318747</v>
      </c>
    </row>
    <row r="45" spans="1:11" ht="18" customHeight="1">
      <c r="A45" s="13" t="s">
        <v>22</v>
      </c>
      <c r="B45" s="14">
        <v>1</v>
      </c>
      <c r="C45" s="14">
        <v>12</v>
      </c>
      <c r="D45" s="15">
        <v>100</v>
      </c>
      <c r="E45" s="28">
        <f t="shared" si="11"/>
        <v>1200</v>
      </c>
      <c r="F45" s="17">
        <f t="shared" si="12"/>
        <v>1169.7046495759821</v>
      </c>
    </row>
    <row r="46" spans="1:11" ht="18" customHeight="1">
      <c r="A46" s="13" t="s">
        <v>19</v>
      </c>
      <c r="B46" s="14">
        <v>2</v>
      </c>
      <c r="C46" s="14">
        <v>12</v>
      </c>
      <c r="D46" s="15">
        <v>6</v>
      </c>
      <c r="E46" s="28">
        <f t="shared" si="11"/>
        <v>144</v>
      </c>
      <c r="F46" s="17">
        <f t="shared" si="12"/>
        <v>140.36455794911785</v>
      </c>
    </row>
    <row r="47" spans="1:11" ht="18" customHeight="1">
      <c r="A47" s="13" t="s">
        <v>23</v>
      </c>
      <c r="B47" s="14">
        <v>1</v>
      </c>
      <c r="C47" s="14">
        <v>12</v>
      </c>
      <c r="D47" s="15">
        <v>6</v>
      </c>
      <c r="E47" s="28">
        <f t="shared" si="11"/>
        <v>72</v>
      </c>
      <c r="F47" s="17">
        <f t="shared" si="12"/>
        <v>70.182278974558926</v>
      </c>
    </row>
    <row r="48" spans="1:11" ht="18" customHeight="1">
      <c r="A48" s="13" t="s">
        <v>33</v>
      </c>
      <c r="B48" s="14">
        <v>1</v>
      </c>
      <c r="C48" s="14">
        <v>12</v>
      </c>
      <c r="D48" s="15">
        <v>40</v>
      </c>
      <c r="E48" s="28">
        <f t="shared" si="11"/>
        <v>480</v>
      </c>
      <c r="F48" s="17">
        <f t="shared" si="12"/>
        <v>467.88185983039278</v>
      </c>
    </row>
    <row r="49" spans="1:7" ht="18" customHeight="1">
      <c r="A49" s="13" t="s">
        <v>24</v>
      </c>
      <c r="B49" s="14">
        <v>1</v>
      </c>
      <c r="C49" s="14">
        <v>12</v>
      </c>
      <c r="D49" s="15">
        <v>30</v>
      </c>
      <c r="E49" s="28">
        <f t="shared" si="11"/>
        <v>360</v>
      </c>
      <c r="F49" s="17">
        <f t="shared" si="12"/>
        <v>350.91139487279463</v>
      </c>
    </row>
    <row r="50" spans="1:7" ht="18" customHeight="1">
      <c r="A50" s="13" t="s">
        <v>25</v>
      </c>
      <c r="B50" s="14">
        <v>1</v>
      </c>
      <c r="C50" s="14">
        <v>1</v>
      </c>
      <c r="D50" s="15">
        <v>200</v>
      </c>
      <c r="E50" s="28">
        <f t="shared" ref="E50" si="13">B50*C50*D50</f>
        <v>200</v>
      </c>
      <c r="F50" s="17">
        <f t="shared" ref="F50" si="14">E50/$B$8</f>
        <v>194.95077492933035</v>
      </c>
    </row>
    <row r="51" spans="1:7" ht="18" customHeight="1">
      <c r="A51" s="13" t="s">
        <v>52</v>
      </c>
      <c r="B51" s="14">
        <v>1</v>
      </c>
      <c r="C51" s="14">
        <v>1</v>
      </c>
      <c r="D51" s="15">
        <v>500</v>
      </c>
      <c r="E51" s="28">
        <f t="shared" ref="E51" si="15">B51*C51*D51</f>
        <v>500</v>
      </c>
      <c r="F51" s="17">
        <f t="shared" ref="F51" si="16">E51/$B$8</f>
        <v>487.37693732332582</v>
      </c>
    </row>
    <row r="52" spans="1:7" ht="18" customHeight="1">
      <c r="A52" s="20" t="s">
        <v>51</v>
      </c>
      <c r="B52" s="21"/>
      <c r="C52" s="21"/>
      <c r="D52" s="22"/>
      <c r="E52" s="22">
        <f>SUM(E43:E51)</f>
        <v>4996</v>
      </c>
      <c r="F52" s="23">
        <f>SUM(F43:F51)</f>
        <v>4869.8703577346714</v>
      </c>
      <c r="G52" s="29">
        <f>E52/E53</f>
        <v>0.19497346237901966</v>
      </c>
    </row>
    <row r="53" spans="1:7" ht="38.25" customHeight="1">
      <c r="A53" s="30" t="s">
        <v>26</v>
      </c>
      <c r="B53" s="31"/>
      <c r="C53" s="31"/>
      <c r="D53" s="32"/>
      <c r="E53" s="33">
        <f>(E31+E35+E52)</f>
        <v>25624</v>
      </c>
      <c r="F53" s="34">
        <f>(F31+F35+F52)</f>
        <v>24977.093283945804</v>
      </c>
    </row>
    <row r="54" spans="1:7" ht="15" customHeight="1"/>
    <row r="55" spans="1:7" ht="36" customHeight="1"/>
  </sheetData>
  <mergeCells count="9">
    <mergeCell ref="A32:E32"/>
    <mergeCell ref="I34:K34"/>
    <mergeCell ref="I11:K11"/>
    <mergeCell ref="A36:E36"/>
    <mergeCell ref="B7:D7"/>
    <mergeCell ref="B8:D8"/>
    <mergeCell ref="A10:E10"/>
    <mergeCell ref="A6:F6"/>
    <mergeCell ref="A1:F5"/>
  </mergeCells>
  <hyperlinks>
    <hyperlink ref="E7" r:id="rId1"/>
  </hyperlinks>
  <pageMargins left="0.7" right="0.7" top="0.75" bottom="0.75" header="0.51180555555555496" footer="0.51180555555555496"/>
  <pageSetup paperSize="9" firstPageNumber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de projet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van der Berg - Wilde Ganzen</dc:creator>
  <dc:description/>
  <cp:lastModifiedBy>pc</cp:lastModifiedBy>
  <cp:revision>17</cp:revision>
  <dcterms:created xsi:type="dcterms:W3CDTF">2018-06-04T07:59:55Z</dcterms:created>
  <dcterms:modified xsi:type="dcterms:W3CDTF">2025-01-10T15:53:37Z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