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Users/mariabelen/Desktop/Foco Empreendedor/Caminhos Profissionais MVP/"/>
    </mc:Choice>
  </mc:AlternateContent>
  <xr:revisionPtr revIDLastSave="0" documentId="13_ncr:1_{270BF058-1B15-9D4E-9B8D-4538BF39BB55}" xr6:coauthVersionLast="47" xr6:coauthVersionMax="47" xr10:uidLastSave="{00000000-0000-0000-0000-000000000000}"/>
  <bookViews>
    <workbookView xWindow="0" yWindow="500" windowWidth="23260" windowHeight="12460" tabRatio="747" xr2:uid="{00000000-000D-0000-FFFF-FFFF00000000}"/>
  </bookViews>
  <sheets>
    <sheet name="Expenses for the money raised" sheetId="1" r:id="rId1"/>
    <sheet name="Corpo da Mensagem" sheetId="5" state="hidden" r:id="rId2"/>
  </sheets>
  <definedNames>
    <definedName name="_xlnm._FilterDatabase" localSheetId="0" hidden="1">'Expenses for the money raised'!#REF!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21" i="1"/>
  <c r="K14" i="1"/>
  <c r="J19" i="1"/>
  <c r="I19" i="1"/>
  <c r="H19" i="1"/>
  <c r="G19" i="1"/>
  <c r="F19" i="1"/>
  <c r="E19" i="1"/>
  <c r="D19" i="1"/>
  <c r="C19" i="1"/>
  <c r="C26" i="1"/>
  <c r="K17" i="1"/>
  <c r="K18" i="1"/>
  <c r="J27" i="1"/>
  <c r="I27" i="1"/>
  <c r="H27" i="1"/>
  <c r="G27" i="1"/>
  <c r="F27" i="1"/>
  <c r="E27" i="1"/>
  <c r="D27" i="1"/>
  <c r="C27" i="1"/>
  <c r="I11" i="1"/>
  <c r="I10" i="1"/>
  <c r="I9" i="1"/>
  <c r="H11" i="1"/>
  <c r="H10" i="1"/>
  <c r="H9" i="1"/>
  <c r="G11" i="1"/>
  <c r="G9" i="1"/>
  <c r="C11" i="1"/>
  <c r="C9" i="1"/>
  <c r="D9" i="1"/>
  <c r="F11" i="1" l="1"/>
  <c r="E11" i="1"/>
  <c r="D11" i="1"/>
  <c r="F9" i="1"/>
  <c r="E9" i="1"/>
  <c r="F10" i="1"/>
  <c r="E10" i="1"/>
  <c r="D10" i="1"/>
  <c r="K24" i="1"/>
  <c r="C21" i="1"/>
  <c r="K29" i="1" l="1"/>
  <c r="K28" i="1"/>
  <c r="K27" i="1"/>
  <c r="K26" i="1"/>
  <c r="K25" i="1"/>
  <c r="K19" i="1"/>
  <c r="K11" i="1"/>
  <c r="K10" i="1"/>
  <c r="K9" i="1"/>
  <c r="K8" i="1"/>
  <c r="J32" i="1"/>
  <c r="I32" i="1"/>
  <c r="H32" i="1"/>
  <c r="G32" i="1"/>
  <c r="F32" i="1"/>
  <c r="E32" i="1"/>
  <c r="D32" i="1"/>
  <c r="C32" i="1"/>
  <c r="K31" i="1"/>
  <c r="K30" i="1"/>
  <c r="J21" i="1"/>
  <c r="I21" i="1"/>
  <c r="H21" i="1"/>
  <c r="G21" i="1"/>
  <c r="F21" i="1"/>
  <c r="E21" i="1"/>
  <c r="D21" i="1"/>
  <c r="K20" i="1"/>
  <c r="J14" i="1"/>
  <c r="I14" i="1"/>
  <c r="H14" i="1"/>
  <c r="G14" i="1"/>
  <c r="F14" i="1"/>
  <c r="E14" i="1"/>
  <c r="D14" i="1"/>
  <c r="C14" i="1"/>
  <c r="K13" i="1"/>
  <c r="K12" i="1"/>
  <c r="K7" i="1"/>
  <c r="K6" i="1"/>
  <c r="J33" i="1" l="1"/>
  <c r="I33" i="1"/>
  <c r="F33" i="1"/>
  <c r="E33" i="1"/>
  <c r="C33" i="1"/>
  <c r="D33" i="1"/>
  <c r="G33" i="1"/>
  <c r="H33" i="1"/>
</calcChain>
</file>

<file path=xl/sharedStrings.xml><?xml version="1.0" encoding="utf-8"?>
<sst xmlns="http://schemas.openxmlformats.org/spreadsheetml/2006/main" count="126" uniqueCount="102">
  <si>
    <t>Senhores …..</t>
  </si>
  <si>
    <t>Bom dia!</t>
  </si>
  <si>
    <t>Referente a prestação de contas, envio em anexo uma planilha simples que facilitará a visualização de todo o gasto e o saldo utilizado no Projeto.</t>
  </si>
  <si>
    <t>Com  a listagem preenchida e as cópias dos recibos e notas fiscais, podemos então quantificar o saldo total em 2008.</t>
  </si>
  <si>
    <t>Lembrando de que o Projeto visava a utilização de R$ …….(valor total do Projeto ) ( por extenso).</t>
  </si>
  <si>
    <t>Com isso visamos estabelecer uma visão mais ampla sobre a aplicação da verba no projeto, alterando se necessário a implantação de qualquer consumo que se faça necessário.</t>
  </si>
  <si>
    <t>Atenciosamente,</t>
  </si>
  <si>
    <t>Place</t>
  </si>
  <si>
    <t>Sinimbu - Rio Grande do Sul</t>
  </si>
  <si>
    <t>1. Human resourses</t>
  </si>
  <si>
    <t>Month</t>
  </si>
  <si>
    <t>Total value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</si>
  <si>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</si>
  <si>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</si>
  <si>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</si>
  <si>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</si>
  <si>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</si>
  <si>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</si>
  <si>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</si>
  <si>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</si>
  <si>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Hours by month</t>
  </si>
  <si>
    <t>30 hours/month</t>
  </si>
  <si>
    <t>20 hours/month</t>
  </si>
  <si>
    <t>2 hours/class</t>
  </si>
  <si>
    <t>Project Coordinator</t>
  </si>
  <si>
    <t>Project Monitoring Coordinator</t>
  </si>
  <si>
    <t>Administrative/Financial Coordination</t>
  </si>
  <si>
    <t>1 Physical Education Teacher</t>
  </si>
  <si>
    <t>5 Speakers</t>
  </si>
  <si>
    <t>1 Assistant per class</t>
  </si>
  <si>
    <t>2. Fixed expenses</t>
  </si>
  <si>
    <t>Total value for Human Resourses</t>
  </si>
  <si>
    <t>Total fixed expenses</t>
  </si>
  <si>
    <t>3. Variable expenses</t>
  </si>
  <si>
    <t>Position or function of the professional in the project</t>
  </si>
  <si>
    <t>Accounting office service</t>
  </si>
  <si>
    <t>Legal advisory service</t>
  </si>
  <si>
    <t>Marketing service</t>
  </si>
  <si>
    <t>Expenses that will be covered by the money raised - in BRL</t>
  </si>
  <si>
    <t>Caminhos Profissionais MVP for 75 children</t>
  </si>
  <si>
    <t>T-shirts</t>
  </si>
  <si>
    <t>Food/snacks</t>
  </si>
  <si>
    <t>Project Student Transportation Service</t>
  </si>
  <si>
    <t>Team fuel expenses</t>
  </si>
  <si>
    <t>Total variable espenses</t>
  </si>
  <si>
    <t>Total expenses that will be paid with the money raised</t>
  </si>
  <si>
    <t>USD</t>
  </si>
  <si>
    <t>Project</t>
  </si>
  <si>
    <t>Description of the expenses</t>
  </si>
  <si>
    <t>30 basketballs number 5</t>
  </si>
  <si>
    <t>2 Teaching material kits for the court (ladder, cones, hula hoop, etc.)</t>
  </si>
  <si>
    <t>SCHEDULE CAMINHOS PROFISSIONAIS MVP - 2025</t>
  </si>
  <si>
    <t xml:space="preserve">MONTH </t>
  </si>
  <si>
    <t>CLASS NUMBER</t>
  </si>
  <si>
    <t>MODULE</t>
  </si>
  <si>
    <t>OBSERVATIONS</t>
  </si>
  <si>
    <t>MONTH 1</t>
  </si>
  <si>
    <t>Planning activities and hiring teachers and workshop speakers.</t>
  </si>
  <si>
    <t>Class 1</t>
  </si>
  <si>
    <t>PSYCHOMOTRICITY</t>
  </si>
  <si>
    <t>Class 2</t>
  </si>
  <si>
    <t>MONTH 2</t>
  </si>
  <si>
    <t>Class 3</t>
  </si>
  <si>
    <t>COGNITIVE AREA</t>
  </si>
  <si>
    <t>Focal group 1 with families</t>
  </si>
  <si>
    <t>Class 4</t>
  </si>
  <si>
    <t>Class 5</t>
  </si>
  <si>
    <t>Class 6</t>
  </si>
  <si>
    <t>MONTH 3</t>
  </si>
  <si>
    <t>Class 7</t>
  </si>
  <si>
    <t>SOCIO-AFFECTIVE AREA</t>
  </si>
  <si>
    <t>Class 8</t>
  </si>
  <si>
    <t>Class 9</t>
  </si>
  <si>
    <t>Class 10</t>
  </si>
  <si>
    <t>MONTH 4</t>
  </si>
  <si>
    <t>Class 11</t>
  </si>
  <si>
    <t>PHYSICAL CONDITIONING</t>
  </si>
  <si>
    <t>Focal group 2 with families</t>
  </si>
  <si>
    <t>Class 12</t>
  </si>
  <si>
    <t>Class 13</t>
  </si>
  <si>
    <t>Class 14</t>
  </si>
  <si>
    <t>MONTH 5</t>
  </si>
  <si>
    <t>Class 15</t>
  </si>
  <si>
    <t>REASONING</t>
  </si>
  <si>
    <t>Class 16</t>
  </si>
  <si>
    <t>Progress reports and progress of activities.</t>
  </si>
  <si>
    <t xml:space="preserve">MONTH 6
</t>
  </si>
  <si>
    <t>Class 17</t>
  </si>
  <si>
    <t>NONVIOLENT COMMUNICATION AND ENTREPRENEURSHIP</t>
  </si>
  <si>
    <t>Class 18</t>
  </si>
  <si>
    <t>Class 19</t>
  </si>
  <si>
    <t>Class 20</t>
  </si>
  <si>
    <t xml:space="preserve">MONTH 7
</t>
  </si>
  <si>
    <t>Class 21</t>
  </si>
  <si>
    <t>CONSOLIDATION</t>
  </si>
  <si>
    <t>Focal group 3 with families</t>
  </si>
  <si>
    <t>Class 22</t>
  </si>
  <si>
    <t>Class 23</t>
  </si>
  <si>
    <t>Class 24</t>
  </si>
  <si>
    <t>MONTH 8</t>
  </si>
  <si>
    <t>Closing activities</t>
  </si>
  <si>
    <t>Reports and accountability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</si>
</sst>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b/>
      <sz val="14"/>
      <color theme="4" tint="-0.499984740745262"/>
      <name val="Calibri"/>
      <family val="2"/>
    </font>
    <font>
      <sz val="14"/>
      <color theme="4" tint="-0.499984740745262"/>
      <name val="Calibri"/>
      <family val="2"/>
    </font>
    <font>
      <b/>
      <sz val="15"/>
      <color theme="0"/>
      <name val="Calibri"/>
      <family val="2"/>
    </font>
    <font>
      <b/>
      <sz val="15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rgb="FFF4EE00"/>
        <bgColor auto="1"/>
      </patternFill>
    </fill>
    <fill>
      <patternFill patternType="solid">
        <fgColor rgb="FFF4EE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FC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FE2"/>
        <bgColor indexed="64"/>
      </patternFill>
    </fill>
    <fill>
      <patternFill patternType="solid">
        <fgColor rgb="FFFEFFE2"/>
        <bgColor rgb="FF000000"/>
      </patternFill>
    </fill>
  </fills>
  <borders count="38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0" fillId="2" borderId="0" xfId="0" applyFill="1"/>
    <xf numFmtId="49" fontId="4" fillId="7" borderId="1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17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3" fillId="6" borderId="6" xfId="0" applyFont="1" applyFill="1" applyBorder="1" applyAlignment="1">
      <alignment horizontal="right" vertical="center" wrapText="1"/>
    </xf>
    <xf numFmtId="49" fontId="3" fillId="6" borderId="9" xfId="0" applyNumberFormat="1" applyFont="1" applyFill="1" applyBorder="1" applyAlignment="1">
      <alignment horizontal="right" vertical="center" wrapText="1"/>
    </xf>
    <xf numFmtId="49" fontId="3" fillId="5" borderId="15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 applyProtection="1">
      <alignment horizontal="center" vertical="center"/>
      <protection hidden="1"/>
    </xf>
    <xf numFmtId="49" fontId="5" fillId="3" borderId="15" xfId="0" applyNumberFormat="1" applyFont="1" applyFill="1" applyBorder="1" applyAlignment="1">
      <alignment vertical="center" wrapText="1"/>
    </xf>
    <xf numFmtId="4" fontId="3" fillId="5" borderId="14" xfId="0" applyNumberFormat="1" applyFont="1" applyFill="1" applyBorder="1" applyAlignment="1" applyProtection="1">
      <alignment horizontal="center" vertical="center"/>
      <protection hidden="1"/>
    </xf>
    <xf numFmtId="4" fontId="3" fillId="6" borderId="14" xfId="0" applyNumberFormat="1" applyFont="1" applyFill="1" applyBorder="1" applyAlignment="1" applyProtection="1">
      <alignment horizontal="center" vertical="center"/>
      <protection hidden="1"/>
    </xf>
    <xf numFmtId="4" fontId="4" fillId="7" borderId="17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>
      <alignment horizontal="center" vertical="center"/>
    </xf>
    <xf numFmtId="4" fontId="7" fillId="9" borderId="5" xfId="0" applyNumberFormat="1" applyFont="1" applyFill="1" applyBorder="1" applyAlignment="1">
      <alignment horizontal="center" vertical="center"/>
    </xf>
    <xf numFmtId="9" fontId="7" fillId="9" borderId="4" xfId="0" applyNumberFormat="1" applyFont="1" applyFill="1" applyBorder="1" applyAlignment="1">
      <alignment horizontal="center" vertical="center"/>
    </xf>
    <xf numFmtId="49" fontId="4" fillId="7" borderId="15" xfId="0" applyNumberFormat="1" applyFont="1" applyFill="1" applyBorder="1" applyAlignment="1">
      <alignment horizontal="left" vertical="center"/>
    </xf>
    <xf numFmtId="0" fontId="3" fillId="6" borderId="7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49" fontId="3" fillId="6" borderId="3" xfId="0" applyNumberFormat="1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7" borderId="13" xfId="0" applyNumberFormat="1" applyFont="1" applyFill="1" applyBorder="1" applyAlignment="1">
      <alignment horizontal="left" vertical="center" wrapText="1"/>
    </xf>
    <xf numFmtId="49" fontId="4" fillId="7" borderId="2" xfId="0" applyNumberFormat="1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7" borderId="16" xfId="0" applyNumberFormat="1" applyFont="1" applyFill="1" applyBorder="1" applyAlignment="1">
      <alignment horizontal="center" vertical="center" wrapText="1"/>
    </xf>
    <xf numFmtId="49" fontId="4" fillId="7" borderId="17" xfId="0" applyNumberFormat="1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11" fillId="13" borderId="23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/>
    </xf>
    <xf numFmtId="0" fontId="11" fillId="13" borderId="24" xfId="0" applyFont="1" applyFill="1" applyBorder="1" applyAlignment="1">
      <alignment horizontal="center" vertical="center"/>
    </xf>
    <xf numFmtId="0" fontId="11" fillId="13" borderId="23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11" fillId="15" borderId="23" xfId="0" applyFont="1" applyFill="1" applyBorder="1" applyAlignment="1">
      <alignment horizontal="center" vertical="center"/>
    </xf>
    <xf numFmtId="0" fontId="11" fillId="15" borderId="28" xfId="0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/>
    </xf>
    <xf numFmtId="0" fontId="11" fillId="13" borderId="28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horizontal="center" vertical="center"/>
    </xf>
    <xf numFmtId="0" fontId="11" fillId="13" borderId="24" xfId="0" applyFont="1" applyFill="1" applyBorder="1" applyAlignment="1">
      <alignment vertical="center" wrapText="1"/>
    </xf>
    <xf numFmtId="0" fontId="11" fillId="13" borderId="25" xfId="0" applyFont="1" applyFill="1" applyBorder="1" applyAlignment="1">
      <alignment horizontal="center" vertical="center" wrapText="1"/>
    </xf>
    <xf numFmtId="0" fontId="11" fillId="14" borderId="25" xfId="0" applyFont="1" applyFill="1" applyBorder="1" applyAlignment="1">
      <alignment horizontal="center" vertical="center" wrapText="1"/>
    </xf>
    <xf numFmtId="0" fontId="11" fillId="13" borderId="28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/>
    </xf>
    <xf numFmtId="0" fontId="11" fillId="13" borderId="26" xfId="0" applyFont="1" applyFill="1" applyBorder="1" applyAlignment="1">
      <alignment horizontal="center" vertical="center" wrapText="1"/>
    </xf>
    <xf numFmtId="0" fontId="11" fillId="14" borderId="26" xfId="0" applyFont="1" applyFill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1" fillId="15" borderId="25" xfId="0" applyFont="1" applyFill="1" applyBorder="1" applyAlignment="1">
      <alignment horizontal="center" vertical="center" wrapText="1"/>
    </xf>
    <xf numFmtId="0" fontId="11" fillId="15" borderId="24" xfId="0" applyFont="1" applyFill="1" applyBorder="1" applyAlignment="1">
      <alignment horizontal="center" vertical="center"/>
    </xf>
    <xf numFmtId="0" fontId="12" fillId="12" borderId="29" xfId="0" applyFont="1" applyFill="1" applyBorder="1" applyAlignment="1">
      <alignment horizontal="center" vertical="center" wrapText="1"/>
    </xf>
    <xf numFmtId="0" fontId="12" fillId="12" borderId="35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16" borderId="31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/>
    </xf>
    <xf numFmtId="0" fontId="11" fillId="15" borderId="28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15" borderId="36" xfId="0" applyFont="1" applyFill="1" applyBorder="1" applyAlignment="1">
      <alignment horizontal="center" vertical="center" wrapText="1"/>
    </xf>
    <xf numFmtId="0" fontId="11" fillId="14" borderId="36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5" borderId="26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3" fillId="15" borderId="30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14" fillId="15" borderId="25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14" fillId="15" borderId="26" xfId="0" applyFont="1" applyFill="1" applyBorder="1" applyAlignment="1">
      <alignment horizontal="center" vertical="center" wrapText="1"/>
    </xf>
    <xf numFmtId="0" fontId="13" fillId="13" borderId="30" xfId="0" applyFont="1" applyFill="1" applyBorder="1" applyAlignment="1">
      <alignment horizontal="center" vertical="center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FFFF"/>
      <color rgb="FF0081E2"/>
      <color rgb="FF005EA4"/>
      <color rgb="FFFFFF71"/>
      <color rgb="FFFFFF43"/>
      <color rgb="FFFFFF9B"/>
      <color rgb="FF11C1FF"/>
      <color rgb="FF01BCFF"/>
      <color rgb="FF00B6F6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-0.499984740745262"/>
  </sheetPr>
  <dimension ref="A1:R67"/>
  <sheetViews>
    <sheetView tabSelected="1" zoomScaleNormal="100" workbookViewId="0">
      <selection activeCell="C61" sqref="C61:C64"/>
    </sheetView>
  </sheetViews>
  <sheetFormatPr baseColWidth="10" defaultColWidth="9.1640625" defaultRowHeight="20" x14ac:dyDescent="0.2"/>
  <cols>
    <col min="1" max="1" width="60.83203125" style="5" customWidth="1"/>
    <col min="2" max="2" width="21.1640625" style="5" bestFit="1" customWidth="1"/>
    <col min="3" max="3" width="15.33203125" style="6" customWidth="1"/>
    <col min="4" max="8" width="13" style="6" bestFit="1" customWidth="1"/>
    <col min="9" max="10" width="13" style="3" bestFit="1" customWidth="1"/>
    <col min="11" max="11" width="14.5" style="6" bestFit="1" customWidth="1"/>
    <col min="12" max="16384" width="9.1640625" style="3"/>
  </cols>
  <sheetData>
    <row r="1" spans="1:18" x14ac:dyDescent="0.2">
      <c r="A1" s="17" t="s">
        <v>7</v>
      </c>
      <c r="B1" s="30" t="s">
        <v>8</v>
      </c>
      <c r="C1" s="30"/>
      <c r="D1" s="30"/>
      <c r="E1" s="30"/>
      <c r="F1" s="30"/>
      <c r="G1" s="30"/>
      <c r="H1" s="30"/>
      <c r="I1" s="30"/>
      <c r="J1" s="30"/>
      <c r="K1" s="31"/>
    </row>
    <row r="2" spans="1:18" x14ac:dyDescent="0.2">
      <c r="A2" s="18" t="s">
        <v>47</v>
      </c>
      <c r="B2" s="32" t="s">
        <v>39</v>
      </c>
      <c r="C2" s="32"/>
      <c r="D2" s="32"/>
      <c r="E2" s="32"/>
      <c r="F2" s="32"/>
      <c r="G2" s="32"/>
      <c r="H2" s="32"/>
      <c r="I2" s="32"/>
      <c r="J2" s="32"/>
      <c r="K2" s="33"/>
    </row>
    <row r="3" spans="1:18" ht="21" x14ac:dyDescent="0.2">
      <c r="A3" s="34" t="s">
        <v>38</v>
      </c>
      <c r="B3" s="35"/>
      <c r="C3" s="35"/>
      <c r="D3" s="35"/>
      <c r="E3" s="35"/>
      <c r="F3" s="35"/>
      <c r="G3" s="35"/>
      <c r="H3" s="35"/>
      <c r="I3" s="35"/>
      <c r="J3" s="35"/>
      <c r="K3" s="36"/>
      <c r="R3" s="4"/>
    </row>
    <row r="4" spans="1:18" x14ac:dyDescent="0.2">
      <c r="A4" s="46" t="s">
        <v>9</v>
      </c>
      <c r="B4" s="47"/>
      <c r="C4" s="37" t="s">
        <v>10</v>
      </c>
      <c r="D4" s="37"/>
      <c r="E4" s="37"/>
      <c r="F4" s="37"/>
      <c r="G4" s="37"/>
      <c r="H4" s="37"/>
      <c r="I4" s="37"/>
      <c r="J4" s="37"/>
      <c r="K4" s="39" t="s">
        <v>11</v>
      </c>
    </row>
    <row r="5" spans="1:18" x14ac:dyDescent="0.2">
      <c r="A5" s="19" t="s">
        <v>34</v>
      </c>
      <c r="B5" s="7" t="s">
        <v>20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  <c r="J5" s="8" t="s">
        <v>19</v>
      </c>
      <c r="K5" s="39"/>
    </row>
    <row r="6" spans="1:18" x14ac:dyDescent="0.25">
      <c r="A6" s="20" t="s">
        <v>24</v>
      </c>
      <c r="B6" s="9" t="s">
        <v>21</v>
      </c>
      <c r="C6" s="10">
        <v>4000</v>
      </c>
      <c r="D6" s="10">
        <v>4000</v>
      </c>
      <c r="E6" s="10">
        <v>4000</v>
      </c>
      <c r="F6" s="10">
        <v>4000</v>
      </c>
      <c r="G6" s="10">
        <v>4000</v>
      </c>
      <c r="H6" s="10">
        <v>4000</v>
      </c>
      <c r="I6" s="10">
        <v>4000</v>
      </c>
      <c r="J6" s="10">
        <v>4000</v>
      </c>
      <c r="K6" s="21">
        <f t="shared" ref="K6:K13" si="0">SUM(C6:J6)</f>
        <v>32000</v>
      </c>
    </row>
    <row r="7" spans="1:18" x14ac:dyDescent="0.25">
      <c r="A7" s="20" t="s">
        <v>25</v>
      </c>
      <c r="B7" s="9" t="s">
        <v>21</v>
      </c>
      <c r="C7" s="10">
        <v>4000</v>
      </c>
      <c r="D7" s="10">
        <v>4000</v>
      </c>
      <c r="E7" s="10">
        <v>4000</v>
      </c>
      <c r="F7" s="10">
        <v>4000</v>
      </c>
      <c r="G7" s="10">
        <v>4000</v>
      </c>
      <c r="H7" s="10">
        <v>4000</v>
      </c>
      <c r="I7" s="10">
        <v>4000</v>
      </c>
      <c r="J7" s="10">
        <v>4000</v>
      </c>
      <c r="K7" s="21">
        <f t="shared" si="0"/>
        <v>32000</v>
      </c>
    </row>
    <row r="8" spans="1:18" x14ac:dyDescent="0.2">
      <c r="A8" s="20" t="s">
        <v>26</v>
      </c>
      <c r="B8" s="9" t="s">
        <v>22</v>
      </c>
      <c r="C8" s="11">
        <v>3000</v>
      </c>
      <c r="D8" s="11">
        <v>3000</v>
      </c>
      <c r="E8" s="11">
        <v>3000</v>
      </c>
      <c r="F8" s="11">
        <v>3000</v>
      </c>
      <c r="G8" s="11">
        <v>3000</v>
      </c>
      <c r="H8" s="11">
        <v>3000</v>
      </c>
      <c r="I8" s="11">
        <v>3000</v>
      </c>
      <c r="J8" s="11">
        <v>3000</v>
      </c>
      <c r="K8" s="21">
        <f t="shared" si="0"/>
        <v>24000</v>
      </c>
    </row>
    <row r="9" spans="1:18" x14ac:dyDescent="0.2">
      <c r="A9" s="20" t="s">
        <v>27</v>
      </c>
      <c r="B9" s="9" t="s">
        <v>23</v>
      </c>
      <c r="C9" s="11">
        <f>(4*150)*3</f>
        <v>1800</v>
      </c>
      <c r="D9" s="11">
        <f>(6*150)*3</f>
        <v>2700</v>
      </c>
      <c r="E9" s="11">
        <f>(6*150)*3</f>
        <v>2700</v>
      </c>
      <c r="F9" s="11">
        <f>(6*150)*3</f>
        <v>2700</v>
      </c>
      <c r="G9" s="11">
        <f>(4*150)*3</f>
        <v>1800</v>
      </c>
      <c r="H9" s="11">
        <f>(6*150)*3</f>
        <v>2700</v>
      </c>
      <c r="I9" s="11">
        <f>(6*150)*3</f>
        <v>2700</v>
      </c>
      <c r="J9" s="11">
        <v>0</v>
      </c>
      <c r="K9" s="21">
        <f t="shared" si="0"/>
        <v>17100</v>
      </c>
    </row>
    <row r="10" spans="1:18" x14ac:dyDescent="0.2">
      <c r="A10" s="20" t="s">
        <v>28</v>
      </c>
      <c r="B10" s="9" t="s">
        <v>23</v>
      </c>
      <c r="C10" s="11">
        <v>0</v>
      </c>
      <c r="D10" s="11">
        <f>(400*3)</f>
        <v>1200</v>
      </c>
      <c r="E10" s="11">
        <f t="shared" ref="E10:I10" si="1">(400*3)</f>
        <v>1200</v>
      </c>
      <c r="F10" s="11">
        <f t="shared" si="1"/>
        <v>1200</v>
      </c>
      <c r="G10" s="11">
        <v>0</v>
      </c>
      <c r="H10" s="11">
        <f t="shared" si="1"/>
        <v>1200</v>
      </c>
      <c r="I10" s="11">
        <f t="shared" si="1"/>
        <v>1200</v>
      </c>
      <c r="J10" s="11">
        <v>0</v>
      </c>
      <c r="K10" s="21">
        <f t="shared" si="0"/>
        <v>6000</v>
      </c>
    </row>
    <row r="11" spans="1:18" x14ac:dyDescent="0.2">
      <c r="A11" s="20" t="s">
        <v>29</v>
      </c>
      <c r="B11" s="9" t="s">
        <v>23</v>
      </c>
      <c r="C11" s="11">
        <f>(4*75)*3</f>
        <v>900</v>
      </c>
      <c r="D11" s="11">
        <f>(6*75)*3</f>
        <v>1350</v>
      </c>
      <c r="E11" s="11">
        <f t="shared" ref="E11:I11" si="2">(6*75)*3</f>
        <v>1350</v>
      </c>
      <c r="F11" s="11">
        <f t="shared" si="2"/>
        <v>1350</v>
      </c>
      <c r="G11" s="11">
        <f>(4*75)*3</f>
        <v>900</v>
      </c>
      <c r="H11" s="11">
        <f t="shared" si="2"/>
        <v>1350</v>
      </c>
      <c r="I11" s="11">
        <f t="shared" si="2"/>
        <v>1350</v>
      </c>
      <c r="J11" s="11">
        <v>0</v>
      </c>
      <c r="K11" s="21">
        <f t="shared" si="0"/>
        <v>8550</v>
      </c>
    </row>
    <row r="12" spans="1:18" x14ac:dyDescent="0.2">
      <c r="A12" s="22"/>
      <c r="B12" s="12"/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21">
        <f t="shared" si="0"/>
        <v>0</v>
      </c>
    </row>
    <row r="13" spans="1:18" x14ac:dyDescent="0.2">
      <c r="A13" s="22"/>
      <c r="B13" s="12"/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21">
        <f t="shared" si="0"/>
        <v>0</v>
      </c>
    </row>
    <row r="14" spans="1:18" x14ac:dyDescent="0.2">
      <c r="A14" s="42" t="s">
        <v>31</v>
      </c>
      <c r="B14" s="43"/>
      <c r="C14" s="13">
        <f t="shared" ref="C14:K14" si="3">SUM(C6:C13)</f>
        <v>13700</v>
      </c>
      <c r="D14" s="13">
        <f t="shared" si="3"/>
        <v>16250</v>
      </c>
      <c r="E14" s="13">
        <f t="shared" si="3"/>
        <v>16250</v>
      </c>
      <c r="F14" s="13">
        <f t="shared" si="3"/>
        <v>16250</v>
      </c>
      <c r="G14" s="13">
        <f t="shared" si="3"/>
        <v>13700</v>
      </c>
      <c r="H14" s="13">
        <f t="shared" si="3"/>
        <v>16250</v>
      </c>
      <c r="I14" s="13">
        <f t="shared" si="3"/>
        <v>16250</v>
      </c>
      <c r="J14" s="13">
        <f t="shared" si="3"/>
        <v>11000</v>
      </c>
      <c r="K14" s="23">
        <f t="shared" si="3"/>
        <v>119650</v>
      </c>
    </row>
    <row r="15" spans="1:18" x14ac:dyDescent="0.2">
      <c r="A15" s="29" t="s">
        <v>30</v>
      </c>
      <c r="B15" s="2"/>
      <c r="C15" s="37" t="s">
        <v>10</v>
      </c>
      <c r="D15" s="37"/>
      <c r="E15" s="37"/>
      <c r="F15" s="37"/>
      <c r="G15" s="37"/>
      <c r="H15" s="37"/>
      <c r="I15" s="37"/>
      <c r="J15" s="37"/>
      <c r="K15" s="38" t="s">
        <v>11</v>
      </c>
    </row>
    <row r="16" spans="1:18" x14ac:dyDescent="0.2">
      <c r="A16" s="42" t="s">
        <v>48</v>
      </c>
      <c r="B16" s="43"/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38"/>
    </row>
    <row r="17" spans="1:11" x14ac:dyDescent="0.2">
      <c r="A17" s="40" t="s">
        <v>35</v>
      </c>
      <c r="B17" s="41"/>
      <c r="C17" s="11">
        <v>800</v>
      </c>
      <c r="D17" s="11">
        <v>800</v>
      </c>
      <c r="E17" s="11">
        <v>800</v>
      </c>
      <c r="F17" s="11">
        <v>800</v>
      </c>
      <c r="G17" s="11">
        <v>800</v>
      </c>
      <c r="H17" s="11">
        <v>800</v>
      </c>
      <c r="I17" s="11">
        <v>800</v>
      </c>
      <c r="J17" s="11">
        <v>800</v>
      </c>
      <c r="K17" s="21">
        <f t="shared" ref="K17:K20" si="4">SUM(C17:J17)</f>
        <v>6400</v>
      </c>
    </row>
    <row r="18" spans="1:11" x14ac:dyDescent="0.2">
      <c r="A18" s="40" t="s">
        <v>36</v>
      </c>
      <c r="B18" s="41"/>
      <c r="C18" s="11">
        <v>1000</v>
      </c>
      <c r="D18" s="11">
        <v>0</v>
      </c>
      <c r="E18" s="11">
        <v>1000</v>
      </c>
      <c r="F18" s="11">
        <v>0</v>
      </c>
      <c r="G18" s="11">
        <v>1000</v>
      </c>
      <c r="H18" s="11">
        <v>0</v>
      </c>
      <c r="I18" s="11">
        <v>1000</v>
      </c>
      <c r="J18" s="11">
        <v>0</v>
      </c>
      <c r="K18" s="21">
        <f t="shared" si="4"/>
        <v>4000</v>
      </c>
    </row>
    <row r="19" spans="1:11" x14ac:dyDescent="0.2">
      <c r="A19" s="40" t="s">
        <v>37</v>
      </c>
      <c r="B19" s="41"/>
      <c r="C19" s="11">
        <f>2250</f>
        <v>2250</v>
      </c>
      <c r="D19" s="11">
        <f>2250</f>
        <v>2250</v>
      </c>
      <c r="E19" s="11">
        <f>2250</f>
        <v>2250</v>
      </c>
      <c r="F19" s="11">
        <f>2250</f>
        <v>2250</v>
      </c>
      <c r="G19" s="11">
        <f>2250</f>
        <v>2250</v>
      </c>
      <c r="H19" s="11">
        <f>2250</f>
        <v>2250</v>
      </c>
      <c r="I19" s="11">
        <f>2250</f>
        <v>2250</v>
      </c>
      <c r="J19" s="11">
        <f>2250</f>
        <v>2250</v>
      </c>
      <c r="K19" s="21">
        <f t="shared" si="4"/>
        <v>18000</v>
      </c>
    </row>
    <row r="20" spans="1:11" x14ac:dyDescent="0.2">
      <c r="A20" s="40"/>
      <c r="B20" s="41"/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21">
        <f t="shared" si="4"/>
        <v>0</v>
      </c>
    </row>
    <row r="21" spans="1:11" x14ac:dyDescent="0.2">
      <c r="A21" s="42" t="s">
        <v>32</v>
      </c>
      <c r="B21" s="43"/>
      <c r="C21" s="13">
        <f t="shared" ref="C21:K21" si="5">SUM(C17:C20)</f>
        <v>4050</v>
      </c>
      <c r="D21" s="13">
        <f t="shared" si="5"/>
        <v>3050</v>
      </c>
      <c r="E21" s="13">
        <f t="shared" si="5"/>
        <v>4050</v>
      </c>
      <c r="F21" s="13">
        <f t="shared" si="5"/>
        <v>3050</v>
      </c>
      <c r="G21" s="13">
        <f t="shared" si="5"/>
        <v>4050</v>
      </c>
      <c r="H21" s="13">
        <f t="shared" si="5"/>
        <v>3050</v>
      </c>
      <c r="I21" s="13">
        <f t="shared" si="5"/>
        <v>4050</v>
      </c>
      <c r="J21" s="13">
        <f t="shared" si="5"/>
        <v>3050</v>
      </c>
      <c r="K21" s="23">
        <f t="shared" si="5"/>
        <v>28400</v>
      </c>
    </row>
    <row r="22" spans="1:11" x14ac:dyDescent="0.2">
      <c r="A22" s="44" t="s">
        <v>33</v>
      </c>
      <c r="B22" s="45"/>
      <c r="C22" s="37" t="s">
        <v>10</v>
      </c>
      <c r="D22" s="37"/>
      <c r="E22" s="37"/>
      <c r="F22" s="37"/>
      <c r="G22" s="37"/>
      <c r="H22" s="37"/>
      <c r="I22" s="37"/>
      <c r="J22" s="37"/>
      <c r="K22" s="38" t="s">
        <v>11</v>
      </c>
    </row>
    <row r="23" spans="1:11" x14ac:dyDescent="0.2">
      <c r="A23" s="48" t="s">
        <v>48</v>
      </c>
      <c r="B23" s="49"/>
      <c r="C23" s="14" t="s">
        <v>12</v>
      </c>
      <c r="D23" s="14" t="s">
        <v>13</v>
      </c>
      <c r="E23" s="14" t="s">
        <v>14</v>
      </c>
      <c r="F23" s="14" t="s">
        <v>15</v>
      </c>
      <c r="G23" s="14" t="s">
        <v>16</v>
      </c>
      <c r="H23" s="14" t="s">
        <v>17</v>
      </c>
      <c r="I23" s="14" t="s">
        <v>18</v>
      </c>
      <c r="J23" s="14" t="s">
        <v>19</v>
      </c>
      <c r="K23" s="38"/>
    </row>
    <row r="24" spans="1:11" x14ac:dyDescent="0.2">
      <c r="A24" s="40" t="s">
        <v>49</v>
      </c>
      <c r="B24" s="41"/>
      <c r="C24" s="11">
        <v>3600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21">
        <f t="shared" ref="K24:K31" si="6">SUM(C24:J24)</f>
        <v>3600</v>
      </c>
    </row>
    <row r="25" spans="1:11" x14ac:dyDescent="0.2">
      <c r="A25" s="40" t="s">
        <v>50</v>
      </c>
      <c r="B25" s="41"/>
      <c r="C25" s="11"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21">
        <f t="shared" si="6"/>
        <v>750</v>
      </c>
    </row>
    <row r="26" spans="1:11" x14ac:dyDescent="0.2">
      <c r="A26" s="40" t="s">
        <v>40</v>
      </c>
      <c r="B26" s="41"/>
      <c r="C26" s="11">
        <f>(80*55)</f>
        <v>4400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21">
        <f t="shared" si="6"/>
        <v>4400</v>
      </c>
    </row>
    <row r="27" spans="1:11" x14ac:dyDescent="0.2">
      <c r="A27" s="40" t="s">
        <v>41</v>
      </c>
      <c r="B27" s="41"/>
      <c r="C27" s="11">
        <f>((30*10)*3)*2</f>
        <v>1800</v>
      </c>
      <c r="D27" s="11">
        <f>((30*10)*3)*4</f>
        <v>3600</v>
      </c>
      <c r="E27" s="11">
        <f>((30*10)*3)*4</f>
        <v>3600</v>
      </c>
      <c r="F27" s="11">
        <f>((30*10)*3)*4</f>
        <v>3600</v>
      </c>
      <c r="G27" s="11">
        <f>((30*10)*3)*2</f>
        <v>1800</v>
      </c>
      <c r="H27" s="11">
        <f>((30*10)*3)*4</f>
        <v>3600</v>
      </c>
      <c r="I27" s="11">
        <f>((30*10)*3)*4</f>
        <v>3600</v>
      </c>
      <c r="J27" s="11">
        <f>((30*10)*3)*1</f>
        <v>900</v>
      </c>
      <c r="K27" s="21">
        <f t="shared" si="6"/>
        <v>22500</v>
      </c>
    </row>
    <row r="28" spans="1:11" x14ac:dyDescent="0.2">
      <c r="A28" s="40" t="s">
        <v>42</v>
      </c>
      <c r="B28" s="41"/>
      <c r="C28" s="11">
        <v>0</v>
      </c>
      <c r="D28" s="11">
        <v>0</v>
      </c>
      <c r="E28" s="11">
        <v>750</v>
      </c>
      <c r="F28" s="11">
        <v>0</v>
      </c>
      <c r="G28" s="11">
        <v>0</v>
      </c>
      <c r="H28" s="11">
        <v>750</v>
      </c>
      <c r="I28" s="11">
        <v>0</v>
      </c>
      <c r="J28" s="11">
        <v>0</v>
      </c>
      <c r="K28" s="21">
        <f t="shared" si="6"/>
        <v>1500</v>
      </c>
    </row>
    <row r="29" spans="1:11" x14ac:dyDescent="0.2">
      <c r="A29" s="40" t="s">
        <v>43</v>
      </c>
      <c r="B29" s="41"/>
      <c r="C29" s="11">
        <v>500</v>
      </c>
      <c r="D29" s="11">
        <v>500</v>
      </c>
      <c r="E29" s="11">
        <v>500</v>
      </c>
      <c r="F29" s="11">
        <v>500</v>
      </c>
      <c r="G29" s="11">
        <v>500</v>
      </c>
      <c r="H29" s="11">
        <v>500</v>
      </c>
      <c r="I29" s="11">
        <v>500</v>
      </c>
      <c r="J29" s="11">
        <v>500</v>
      </c>
      <c r="K29" s="21">
        <f t="shared" si="6"/>
        <v>4000</v>
      </c>
    </row>
    <row r="30" spans="1:11" x14ac:dyDescent="0.2">
      <c r="A30" s="40"/>
      <c r="B30" s="41"/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21">
        <f t="shared" si="6"/>
        <v>0</v>
      </c>
    </row>
    <row r="31" spans="1:11" x14ac:dyDescent="0.2">
      <c r="A31" s="40"/>
      <c r="B31" s="41"/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21">
        <f t="shared" si="6"/>
        <v>0</v>
      </c>
    </row>
    <row r="32" spans="1:11" x14ac:dyDescent="0.2">
      <c r="A32" s="48" t="s">
        <v>44</v>
      </c>
      <c r="B32" s="49"/>
      <c r="C32" s="15">
        <f t="shared" ref="C32:K32" si="7">SUM(C24:C31)</f>
        <v>11050</v>
      </c>
      <c r="D32" s="15">
        <f t="shared" si="7"/>
        <v>4100</v>
      </c>
      <c r="E32" s="15">
        <f t="shared" si="7"/>
        <v>4850</v>
      </c>
      <c r="F32" s="15">
        <f t="shared" si="7"/>
        <v>4100</v>
      </c>
      <c r="G32" s="15">
        <f t="shared" si="7"/>
        <v>2300</v>
      </c>
      <c r="H32" s="15">
        <f t="shared" si="7"/>
        <v>4850</v>
      </c>
      <c r="I32" s="15">
        <f t="shared" si="7"/>
        <v>4100</v>
      </c>
      <c r="J32" s="15">
        <f t="shared" si="7"/>
        <v>1400</v>
      </c>
      <c r="K32" s="24">
        <f t="shared" si="7"/>
        <v>36750</v>
      </c>
    </row>
    <row r="33" spans="1:12" ht="21" thickBot="1" x14ac:dyDescent="0.25">
      <c r="A33" s="50" t="s">
        <v>45</v>
      </c>
      <c r="B33" s="51"/>
      <c r="C33" s="25">
        <f t="shared" ref="C33:J33" si="8">C14+C21+C32</f>
        <v>28800</v>
      </c>
      <c r="D33" s="25">
        <f t="shared" si="8"/>
        <v>23400</v>
      </c>
      <c r="E33" s="25">
        <f t="shared" si="8"/>
        <v>25150</v>
      </c>
      <c r="F33" s="25">
        <f t="shared" si="8"/>
        <v>23400</v>
      </c>
      <c r="G33" s="25">
        <f t="shared" si="8"/>
        <v>20050</v>
      </c>
      <c r="H33" s="25">
        <f t="shared" si="8"/>
        <v>24150</v>
      </c>
      <c r="I33" s="25">
        <f t="shared" si="8"/>
        <v>24400</v>
      </c>
      <c r="J33" s="25">
        <f t="shared" si="8"/>
        <v>15450</v>
      </c>
      <c r="K33" s="26">
        <f>(K14+K21+K32)</f>
        <v>184800</v>
      </c>
    </row>
    <row r="34" spans="1:12" x14ac:dyDescent="0.2">
      <c r="K34" s="27">
        <f>K33/5</f>
        <v>36960</v>
      </c>
      <c r="L34" s="28" t="s">
        <v>46</v>
      </c>
    </row>
    <row r="35" spans="1:12" ht="21" thickBot="1" x14ac:dyDescent="0.25">
      <c r="K35" s="16"/>
    </row>
    <row r="36" spans="1:12" x14ac:dyDescent="0.2">
      <c r="A36" s="52" t="s">
        <v>51</v>
      </c>
      <c r="B36" s="53"/>
      <c r="C36" s="53"/>
      <c r="D36" s="54"/>
      <c r="K36" s="16"/>
    </row>
    <row r="37" spans="1:12" x14ac:dyDescent="0.2">
      <c r="A37" s="55" t="s">
        <v>52</v>
      </c>
      <c r="B37" s="56" t="s">
        <v>53</v>
      </c>
      <c r="C37" s="56" t="s">
        <v>54</v>
      </c>
      <c r="D37" s="57" t="s">
        <v>55</v>
      </c>
    </row>
    <row r="38" spans="1:12" ht="42" x14ac:dyDescent="0.2">
      <c r="A38" s="58" t="s">
        <v>56</v>
      </c>
      <c r="B38" s="59" t="s">
        <v>57</v>
      </c>
      <c r="C38" s="60"/>
      <c r="D38" s="61"/>
    </row>
    <row r="39" spans="1:12" x14ac:dyDescent="0.2">
      <c r="A39" s="58"/>
      <c r="B39" s="62" t="s">
        <v>58</v>
      </c>
      <c r="C39" s="96" t="s">
        <v>59</v>
      </c>
      <c r="D39" s="61"/>
    </row>
    <row r="40" spans="1:12" x14ac:dyDescent="0.2">
      <c r="A40" s="58"/>
      <c r="B40" s="62" t="s">
        <v>60</v>
      </c>
      <c r="C40" s="97"/>
      <c r="D40" s="61"/>
    </row>
    <row r="41" spans="1:12" ht="20" customHeight="1" x14ac:dyDescent="0.2">
      <c r="A41" s="63" t="s">
        <v>61</v>
      </c>
      <c r="B41" s="64" t="s">
        <v>62</v>
      </c>
      <c r="C41" s="98" t="s">
        <v>63</v>
      </c>
      <c r="D41" s="65" t="s">
        <v>64</v>
      </c>
    </row>
    <row r="42" spans="1:12" x14ac:dyDescent="0.2">
      <c r="A42" s="66"/>
      <c r="B42" s="62" t="s">
        <v>65</v>
      </c>
      <c r="C42" s="99"/>
      <c r="D42" s="67"/>
    </row>
    <row r="43" spans="1:12" x14ac:dyDescent="0.2">
      <c r="A43" s="66"/>
      <c r="B43" s="62" t="s">
        <v>66</v>
      </c>
      <c r="C43" s="99"/>
      <c r="D43" s="67"/>
    </row>
    <row r="44" spans="1:12" x14ac:dyDescent="0.2">
      <c r="A44" s="66"/>
      <c r="B44" s="64" t="s">
        <v>67</v>
      </c>
      <c r="C44" s="100"/>
      <c r="D44" s="68"/>
    </row>
    <row r="45" spans="1:12" x14ac:dyDescent="0.2">
      <c r="A45" s="58" t="s">
        <v>68</v>
      </c>
      <c r="B45" s="62" t="s">
        <v>69</v>
      </c>
      <c r="C45" s="94" t="s">
        <v>70</v>
      </c>
      <c r="D45" s="61"/>
    </row>
    <row r="46" spans="1:12" x14ac:dyDescent="0.2">
      <c r="A46" s="58"/>
      <c r="B46" s="62" t="s">
        <v>71</v>
      </c>
      <c r="C46" s="101"/>
      <c r="D46" s="61"/>
    </row>
    <row r="47" spans="1:12" x14ac:dyDescent="0.2">
      <c r="A47" s="58"/>
      <c r="B47" s="64" t="s">
        <v>72</v>
      </c>
      <c r="C47" s="101"/>
      <c r="D47" s="61"/>
    </row>
    <row r="48" spans="1:12" x14ac:dyDescent="0.2">
      <c r="A48" s="58"/>
      <c r="B48" s="62" t="s">
        <v>73</v>
      </c>
      <c r="C48" s="95"/>
      <c r="D48" s="61"/>
    </row>
    <row r="49" spans="1:4" ht="20" customHeight="1" x14ac:dyDescent="0.2">
      <c r="A49" s="58" t="s">
        <v>74</v>
      </c>
      <c r="B49" s="62" t="s">
        <v>75</v>
      </c>
      <c r="C49" s="102" t="s">
        <v>76</v>
      </c>
      <c r="D49" s="65" t="s">
        <v>77</v>
      </c>
    </row>
    <row r="50" spans="1:4" x14ac:dyDescent="0.2">
      <c r="A50" s="58"/>
      <c r="B50" s="64" t="s">
        <v>78</v>
      </c>
      <c r="C50" s="103"/>
      <c r="D50" s="67"/>
    </row>
    <row r="51" spans="1:4" x14ac:dyDescent="0.2">
      <c r="A51" s="58"/>
      <c r="B51" s="62" t="s">
        <v>79</v>
      </c>
      <c r="C51" s="103"/>
      <c r="D51" s="67"/>
    </row>
    <row r="52" spans="1:4" x14ac:dyDescent="0.2">
      <c r="A52" s="58"/>
      <c r="B52" s="62" t="s">
        <v>80</v>
      </c>
      <c r="C52" s="104"/>
      <c r="D52" s="68"/>
    </row>
    <row r="53" spans="1:4" x14ac:dyDescent="0.2">
      <c r="A53" s="69" t="s">
        <v>81</v>
      </c>
      <c r="B53" s="64" t="s">
        <v>82</v>
      </c>
      <c r="C53" s="105" t="s">
        <v>83</v>
      </c>
      <c r="D53" s="70"/>
    </row>
    <row r="54" spans="1:4" x14ac:dyDescent="0.2">
      <c r="A54" s="71"/>
      <c r="B54" s="62" t="s">
        <v>84</v>
      </c>
      <c r="C54" s="106"/>
      <c r="D54" s="72"/>
    </row>
    <row r="55" spans="1:4" ht="20" customHeight="1" x14ac:dyDescent="0.2">
      <c r="A55" s="71"/>
      <c r="B55" s="73" t="s">
        <v>85</v>
      </c>
      <c r="C55" s="74"/>
      <c r="D55" s="75"/>
    </row>
    <row r="56" spans="1:4" x14ac:dyDescent="0.2">
      <c r="A56" s="76"/>
      <c r="B56" s="77"/>
      <c r="C56" s="78"/>
      <c r="D56" s="79"/>
    </row>
    <row r="57" spans="1:4" ht="20" customHeight="1" x14ac:dyDescent="0.2">
      <c r="A57" s="80" t="s">
        <v>86</v>
      </c>
      <c r="B57" s="64" t="s">
        <v>87</v>
      </c>
      <c r="C57" s="107" t="s">
        <v>88</v>
      </c>
      <c r="D57" s="82"/>
    </row>
    <row r="58" spans="1:4" x14ac:dyDescent="0.2">
      <c r="A58" s="83"/>
      <c r="B58" s="64" t="s">
        <v>89</v>
      </c>
      <c r="C58" s="108"/>
      <c r="D58" s="82"/>
    </row>
    <row r="59" spans="1:4" x14ac:dyDescent="0.2">
      <c r="A59" s="83"/>
      <c r="B59" s="64" t="s">
        <v>90</v>
      </c>
      <c r="C59" s="108"/>
      <c r="D59" s="82"/>
    </row>
    <row r="60" spans="1:4" x14ac:dyDescent="0.2">
      <c r="A60" s="84"/>
      <c r="B60" s="64" t="s">
        <v>91</v>
      </c>
      <c r="C60" s="109"/>
      <c r="D60" s="82"/>
    </row>
    <row r="61" spans="1:4" ht="20" customHeight="1" x14ac:dyDescent="0.2">
      <c r="A61" s="80" t="s">
        <v>92</v>
      </c>
      <c r="B61" s="64" t="s">
        <v>93</v>
      </c>
      <c r="C61" s="105" t="s">
        <v>94</v>
      </c>
      <c r="D61" s="85" t="s">
        <v>95</v>
      </c>
    </row>
    <row r="62" spans="1:4" x14ac:dyDescent="0.2">
      <c r="A62" s="83"/>
      <c r="B62" s="64" t="s">
        <v>96</v>
      </c>
      <c r="C62" s="110"/>
      <c r="D62" s="86"/>
    </row>
    <row r="63" spans="1:4" x14ac:dyDescent="0.2">
      <c r="A63" s="83"/>
      <c r="B63" s="64" t="s">
        <v>97</v>
      </c>
      <c r="C63" s="110"/>
      <c r="D63" s="86"/>
    </row>
    <row r="64" spans="1:4" x14ac:dyDescent="0.2">
      <c r="A64" s="84"/>
      <c r="B64" s="64" t="s">
        <v>98</v>
      </c>
      <c r="C64" s="106"/>
      <c r="D64" s="87"/>
    </row>
    <row r="65" spans="1:4" x14ac:dyDescent="0.2">
      <c r="A65" s="63" t="s">
        <v>99</v>
      </c>
      <c r="B65" s="64" t="s">
        <v>100</v>
      </c>
      <c r="C65" s="88"/>
      <c r="D65" s="82"/>
    </row>
    <row r="66" spans="1:4" ht="20" customHeight="1" x14ac:dyDescent="0.2">
      <c r="A66" s="66"/>
      <c r="B66" s="81" t="s">
        <v>101</v>
      </c>
      <c r="C66" s="74"/>
      <c r="D66" s="89"/>
    </row>
    <row r="67" spans="1:4" ht="21" thickBot="1" x14ac:dyDescent="0.25">
      <c r="A67" s="90"/>
      <c r="B67" s="91"/>
      <c r="C67" s="92"/>
      <c r="D67" s="93"/>
    </row>
  </sheetData>
  <mergeCells count="54">
    <mergeCell ref="A65:A67"/>
    <mergeCell ref="B66:B67"/>
    <mergeCell ref="C66:C67"/>
    <mergeCell ref="D66:D67"/>
    <mergeCell ref="A57:A60"/>
    <mergeCell ref="C57:C60"/>
    <mergeCell ref="A61:A64"/>
    <mergeCell ref="C61:C64"/>
    <mergeCell ref="D61:D64"/>
    <mergeCell ref="A53:A56"/>
    <mergeCell ref="C53:C54"/>
    <mergeCell ref="B55:B56"/>
    <mergeCell ref="C55:C56"/>
    <mergeCell ref="D55:D56"/>
    <mergeCell ref="A45:A48"/>
    <mergeCell ref="C45:C48"/>
    <mergeCell ref="A49:A52"/>
    <mergeCell ref="C49:C52"/>
    <mergeCell ref="D49:D52"/>
    <mergeCell ref="A36:D36"/>
    <mergeCell ref="A38:A40"/>
    <mergeCell ref="C39:C40"/>
    <mergeCell ref="A41:A44"/>
    <mergeCell ref="C41:C44"/>
    <mergeCell ref="D41:D44"/>
    <mergeCell ref="A26:B26"/>
    <mergeCell ref="A27:B27"/>
    <mergeCell ref="A33:B33"/>
    <mergeCell ref="A28:B28"/>
    <mergeCell ref="A29:B29"/>
    <mergeCell ref="A30:B30"/>
    <mergeCell ref="A31:B31"/>
    <mergeCell ref="A32:B32"/>
    <mergeCell ref="A21:B21"/>
    <mergeCell ref="A4:B4"/>
    <mergeCell ref="A23:B23"/>
    <mergeCell ref="A24:B24"/>
    <mergeCell ref="A25:B25"/>
    <mergeCell ref="B1:K1"/>
    <mergeCell ref="B2:K2"/>
    <mergeCell ref="A3:K3"/>
    <mergeCell ref="C22:J22"/>
    <mergeCell ref="K22:K23"/>
    <mergeCell ref="C4:J4"/>
    <mergeCell ref="K4:K5"/>
    <mergeCell ref="C15:J15"/>
    <mergeCell ref="K15:K16"/>
    <mergeCell ref="A20:B20"/>
    <mergeCell ref="A14:B14"/>
    <mergeCell ref="A18:B18"/>
    <mergeCell ref="A19:B19"/>
    <mergeCell ref="A16:B16"/>
    <mergeCell ref="A17:B17"/>
    <mergeCell ref="A22:B22"/>
  </mergeCells>
  <phoneticPr fontId="1" type="noConversion"/>
  <pageMargins left="0.15748031496062992" right="0.15748031496062992" top="0.23622047244094491" bottom="0.15748031496062992" header="0.19685039370078741" footer="0.15748031496062992"/>
  <pageSetup paperSize="9" scale="60" orientation="landscape" r:id="rId1"/>
  <ignoredErrors>
    <ignoredError sqref="G9 G11 G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13"/>
  <sheetViews>
    <sheetView workbookViewId="0">
      <selection sqref="A1:A13"/>
    </sheetView>
  </sheetViews>
  <sheetFormatPr baseColWidth="10" defaultColWidth="9.1640625" defaultRowHeight="15" x14ac:dyDescent="0.2"/>
  <cols>
    <col min="1" max="1" width="164" style="1" customWidth="1"/>
    <col min="2" max="16384" width="9.1640625" style="1"/>
  </cols>
  <sheetData>
    <row r="1" spans="1:1" x14ac:dyDescent="0.2">
      <c r="A1" s="1" t="s">
        <v>0</v>
      </c>
    </row>
    <row r="3" spans="1:1" x14ac:dyDescent="0.2">
      <c r="A3" s="1" t="s">
        <v>1</v>
      </c>
    </row>
    <row r="5" spans="1:1" x14ac:dyDescent="0.2">
      <c r="A5" s="1" t="s">
        <v>2</v>
      </c>
    </row>
    <row r="7" spans="1:1" x14ac:dyDescent="0.2">
      <c r="A7" s="1" t="s">
        <v>4</v>
      </c>
    </row>
    <row r="9" spans="1:1" x14ac:dyDescent="0.2">
      <c r="A9" s="1" t="s">
        <v>3</v>
      </c>
    </row>
    <row r="11" spans="1:1" x14ac:dyDescent="0.2">
      <c r="A11" s="1" t="s">
        <v>5</v>
      </c>
    </row>
    <row r="13" spans="1:1" x14ac:dyDescent="0.2">
      <c r="A13" s="1" t="s">
        <v>6</v>
      </c>
    </row>
  </sheetData>
  <phoneticPr fontId="1" type="noConversion"/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Expenses for the money raised</vt:lpstr>
      <vt:lpstr>Corpo da Mensagem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odair</dc:creator>
  <cp:lastModifiedBy>Foco Empreendedor 8</cp:lastModifiedBy>
  <cp:lastPrinted>2024-07-15T12:30:33Z</cp:lastPrinted>
  <dcterms:created xsi:type="dcterms:W3CDTF">2009-02-06T17:34:44Z</dcterms:created>
  <dcterms:modified xsi:type="dcterms:W3CDTF">2024-11-11T00:16:41Z</dcterms:modified>
</cp:coreProperties>
</file>