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urphjo\Desktop\shelterthem\"/>
    </mc:Choice>
  </mc:AlternateContent>
  <xr:revisionPtr revIDLastSave="0" documentId="8_{5DCBD133-D536-4DFC-97D5-6FB7BD1E17FF}" xr6:coauthVersionLast="36" xr6:coauthVersionMax="36" xr10:uidLastSave="{00000000-0000-0000-0000-000000000000}"/>
  <bookViews>
    <workbookView xWindow="0" yWindow="0" windowWidth="19200" windowHeight="8130" tabRatio="762" xr2:uid="{00000000-000D-0000-FFFF-FFFF00000000}"/>
  </bookViews>
  <sheets>
    <sheet name="MASORO ECD BUDGET " sheetId="11" r:id="rId1"/>
    <sheet name="Sheet1" sheetId="5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1" l="1"/>
  <c r="F34" i="11"/>
  <c r="F25" i="11"/>
  <c r="F31" i="11"/>
  <c r="F17" i="11"/>
  <c r="F35" i="11"/>
  <c r="F36" i="11"/>
  <c r="F37" i="11"/>
  <c r="F38" i="11"/>
  <c r="F39" i="11"/>
  <c r="F40" i="11"/>
  <c r="F33" i="11"/>
  <c r="F30" i="11" l="1"/>
  <c r="E32" i="11"/>
  <c r="F32" i="11" s="1"/>
  <c r="F29" i="11"/>
  <c r="F28" i="11"/>
  <c r="F21" i="11"/>
  <c r="F22" i="11"/>
  <c r="F23" i="11"/>
  <c r="F24" i="11"/>
  <c r="F26" i="11"/>
  <c r="F20" i="11"/>
  <c r="F41" i="11" l="1"/>
  <c r="F18" i="11"/>
  <c r="F19" i="11" s="1"/>
  <c r="F42" i="11" l="1"/>
  <c r="D7" i="11"/>
  <c r="F10" i="11" l="1"/>
  <c r="D6" i="11" l="1"/>
  <c r="D8" i="11" s="1"/>
  <c r="E6" i="11" s="1"/>
  <c r="E8" i="11" l="1"/>
  <c r="E7" i="11"/>
</calcChain>
</file>

<file path=xl/sharedStrings.xml><?xml version="1.0" encoding="utf-8"?>
<sst xmlns="http://schemas.openxmlformats.org/spreadsheetml/2006/main" count="55" uniqueCount="50">
  <si>
    <t>Qualifier - Increased/decreased</t>
  </si>
  <si>
    <t>Dimension - over what period / what geographical location</t>
  </si>
  <si>
    <t>Unit: Education &amp; Empowerment</t>
  </si>
  <si>
    <t>Project name: Early Childhood Development and Family (ECD &amp; F)</t>
  </si>
  <si>
    <t>Fiscal year: 2018-2019</t>
  </si>
  <si>
    <t>Source of Funding: UNICEF</t>
  </si>
  <si>
    <t>OVERAL BUDGET SUMMARY</t>
  </si>
  <si>
    <t>ITEM</t>
  </si>
  <si>
    <t>BUDGET</t>
  </si>
  <si>
    <t>%</t>
  </si>
  <si>
    <t>ECD &amp; F PROJECT</t>
  </si>
  <si>
    <t xml:space="preserve">UNICEF </t>
  </si>
  <si>
    <t>IMBUTO FOUNDATION</t>
  </si>
  <si>
    <t xml:space="preserve"> BUDGET May 2019- April 2020</t>
  </si>
  <si>
    <t>Total Budget</t>
  </si>
  <si>
    <t>ITEMS/ DESCRIPTION</t>
  </si>
  <si>
    <t>UNIT COST (RWF)</t>
  </si>
  <si>
    <t>FREQUENCY</t>
  </si>
  <si>
    <t xml:space="preserve">QTY </t>
  </si>
  <si>
    <t>year 1(Rwf)</t>
  </si>
  <si>
    <t xml:space="preserve">S/TOTAL </t>
  </si>
  <si>
    <t xml:space="preserve">TOTAL </t>
  </si>
  <si>
    <t xml:space="preserve"> </t>
  </si>
  <si>
    <t xml:space="preserve">Classroom tables for children at center </t>
  </si>
  <si>
    <t xml:space="preserve">Chairs for children at center </t>
  </si>
  <si>
    <t xml:space="preserve">matts for center services   </t>
  </si>
  <si>
    <t xml:space="preserve">Books for children at center </t>
  </si>
  <si>
    <t xml:space="preserve">ACTIVITY   </t>
  </si>
  <si>
    <t xml:space="preserve">Office tables </t>
  </si>
  <si>
    <t xml:space="preserve">Cup boards  </t>
  </si>
  <si>
    <t xml:space="preserve">Plates </t>
  </si>
  <si>
    <t>Spoons</t>
  </si>
  <si>
    <t>Buckets</t>
  </si>
  <si>
    <t>Jerrycans</t>
  </si>
  <si>
    <t>Bassins</t>
  </si>
  <si>
    <t xml:space="preserve">Porridge cups </t>
  </si>
  <si>
    <t xml:space="preserve">Construction and supervsion service </t>
  </si>
  <si>
    <t xml:space="preserve">1.Construction of ECD Center </t>
  </si>
  <si>
    <t xml:space="preserve">2. Equip  GATEKO ECD 
center with 
 appropriate ECD materials and equipment: furnitures, toys, books, Kitchen supplies and seating mats.etc </t>
  </si>
  <si>
    <t xml:space="preserve">Radio </t>
  </si>
  <si>
    <t>Design BoQ</t>
  </si>
  <si>
    <t xml:space="preserve">Toy kits </t>
  </si>
  <si>
    <t xml:space="preserve">Handwashing stations and small bassin
</t>
  </si>
  <si>
    <t xml:space="preserve">beed sheets </t>
  </si>
  <si>
    <t xml:space="preserve">Copies of REB  Curriculum  for ECD program  </t>
  </si>
  <si>
    <t xml:space="preserve">Register books </t>
  </si>
  <si>
    <t xml:space="preserve">Copies of ECD scheme of work based on Reb Curriculum </t>
  </si>
  <si>
    <t xml:space="preserve">Matelas </t>
  </si>
  <si>
    <t xml:space="preserve">GATEKO ECD CENTER OF EXCELLENCE BUDGET </t>
  </si>
  <si>
    <t xml:space="preserve">Sports balls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</si>
</sst>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USD]\ #,##0"/>
    <numFmt numFmtId="167" formatCode="[$$-409]#,##0"/>
  </numFmts>
  <fonts count="24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1"/>
      <color theme="1"/>
      <name val="Cambria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B050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sz val="11"/>
      <color theme="1"/>
      <name val="Times New Roman"/>
      <family val="1"/>
    </font>
    <font>
      <sz val="10"/>
      <name val="Arial Narrow"/>
      <family val="2"/>
    </font>
    <font>
      <sz val="11"/>
      <name val="Times New Roman"/>
      <family val="1"/>
    </font>
    <font>
      <sz val="11"/>
      <color theme="5" tint="-0.249977111117893"/>
      <name val="Times New Roman"/>
      <family val="2"/>
    </font>
    <font>
      <b/>
      <sz val="14"/>
      <name val="Arial Narrow"/>
      <family val="2"/>
    </font>
    <font>
      <b/>
      <sz val="14"/>
      <color theme="5" tint="-0.249977111117893"/>
      <name val="Arial Narrow"/>
      <family val="2"/>
    </font>
    <font>
      <b/>
      <sz val="16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</cellStyleXfs>
  <cellXfs count="93">
    <xf numFmtId="0" fontId="0" fillId="0" borderId="0" xfId="0"/>
    <xf numFmtId="0" fontId="11" fillId="8" borderId="3" xfId="2" applyFont="1" applyFill="1" applyBorder="1" applyAlignment="1">
      <alignment vertical="top"/>
    </xf>
    <xf numFmtId="3" fontId="13" fillId="4" borderId="3" xfId="2" applyNumberFormat="1" applyFont="1" applyFill="1" applyBorder="1" applyAlignment="1">
      <alignment horizontal="right" vertical="top"/>
    </xf>
    <xf numFmtId="0" fontId="3" fillId="0" borderId="0" xfId="2" applyFont="1" applyFill="1" applyBorder="1" applyAlignment="1">
      <alignment horizontal="left" vertical="top"/>
    </xf>
    <xf numFmtId="0" fontId="2" fillId="0" borderId="0" xfId="2" applyAlignment="1">
      <alignment vertical="top"/>
    </xf>
    <xf numFmtId="164" fontId="4" fillId="0" borderId="0" xfId="2" applyNumberFormat="1" applyFont="1" applyFill="1" applyAlignment="1">
      <alignment vertical="top"/>
    </xf>
    <xf numFmtId="0" fontId="2" fillId="0" borderId="0" xfId="2" applyFill="1" applyAlignment="1">
      <alignment vertical="top"/>
    </xf>
    <xf numFmtId="0" fontId="3" fillId="0" borderId="3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right" vertical="top" wrapText="1"/>
    </xf>
    <xf numFmtId="165" fontId="2" fillId="0" borderId="0" xfId="2" applyNumberFormat="1" applyFill="1" applyAlignment="1">
      <alignment vertical="top"/>
    </xf>
    <xf numFmtId="0" fontId="3" fillId="0" borderId="6" xfId="2" applyFont="1" applyFill="1" applyBorder="1" applyAlignment="1">
      <alignment vertical="top"/>
    </xf>
    <xf numFmtId="164" fontId="7" fillId="0" borderId="3" xfId="3" applyFont="1" applyBorder="1" applyAlignment="1">
      <alignment horizontal="center" vertical="top" wrapText="1"/>
    </xf>
    <xf numFmtId="165" fontId="7" fillId="0" borderId="3" xfId="3" applyNumberFormat="1" applyFont="1" applyBorder="1" applyAlignment="1">
      <alignment horizontal="center" vertical="top" wrapText="1"/>
    </xf>
    <xf numFmtId="10" fontId="6" fillId="0" borderId="3" xfId="3" applyNumberFormat="1" applyFont="1" applyBorder="1" applyAlignment="1">
      <alignment horizontal="right" vertical="top" wrapText="1"/>
    </xf>
    <xf numFmtId="10" fontId="3" fillId="0" borderId="3" xfId="3" applyNumberFormat="1" applyFont="1" applyBorder="1" applyAlignment="1">
      <alignment horizontal="right" vertical="top" wrapText="1"/>
    </xf>
    <xf numFmtId="0" fontId="3" fillId="0" borderId="7" xfId="2" applyFont="1" applyFill="1" applyBorder="1" applyAlignment="1">
      <alignment vertical="top"/>
    </xf>
    <xf numFmtId="164" fontId="6" fillId="3" borderId="3" xfId="3" applyFont="1" applyFill="1" applyBorder="1" applyAlignment="1">
      <alignment horizontal="center" vertical="top" wrapText="1"/>
    </xf>
    <xf numFmtId="165" fontId="6" fillId="3" borderId="3" xfId="3" applyNumberFormat="1" applyFont="1" applyFill="1" applyBorder="1" applyAlignment="1">
      <alignment horizontal="center" vertical="top" wrapText="1"/>
    </xf>
    <xf numFmtId="10" fontId="3" fillId="3" borderId="3" xfId="3" applyNumberFormat="1" applyFont="1" applyFill="1" applyBorder="1" applyAlignment="1">
      <alignment horizontal="right" vertical="top" wrapText="1"/>
    </xf>
    <xf numFmtId="165" fontId="2" fillId="0" borderId="0" xfId="2" applyNumberFormat="1" applyAlignment="1">
      <alignment vertical="top"/>
    </xf>
    <xf numFmtId="164" fontId="6" fillId="0" borderId="0" xfId="3" applyFont="1" applyFill="1" applyBorder="1" applyAlignment="1">
      <alignment horizontal="center" vertical="top" wrapText="1"/>
    </xf>
    <xf numFmtId="0" fontId="3" fillId="0" borderId="4" xfId="2" applyFont="1" applyFill="1" applyBorder="1" applyAlignment="1">
      <alignment horizontal="left" vertical="top"/>
    </xf>
    <xf numFmtId="0" fontId="2" fillId="0" borderId="1" xfId="2" applyBorder="1" applyAlignment="1">
      <alignment vertical="top"/>
    </xf>
    <xf numFmtId="0" fontId="2" fillId="0" borderId="5" xfId="2" applyBorder="1" applyAlignment="1">
      <alignment vertical="top"/>
    </xf>
    <xf numFmtId="0" fontId="3" fillId="0" borderId="19" xfId="2" applyFont="1" applyFill="1" applyBorder="1" applyAlignment="1">
      <alignment horizontal="left" vertical="top"/>
    </xf>
    <xf numFmtId="0" fontId="2" fillId="0" borderId="2" xfId="2" applyBorder="1" applyAlignment="1">
      <alignment vertical="top"/>
    </xf>
    <xf numFmtId="0" fontId="2" fillId="0" borderId="11" xfId="2" applyBorder="1" applyAlignment="1">
      <alignment vertical="top"/>
    </xf>
    <xf numFmtId="0" fontId="13" fillId="6" borderId="13" xfId="2" applyFont="1" applyFill="1" applyBorder="1" applyAlignment="1">
      <alignment horizontal="center" vertical="top"/>
    </xf>
    <xf numFmtId="0" fontId="13" fillId="6" borderId="9" xfId="2" applyFont="1" applyFill="1" applyBorder="1" applyAlignment="1">
      <alignment horizontal="center" vertical="top" wrapText="1"/>
    </xf>
    <xf numFmtId="165" fontId="13" fillId="6" borderId="9" xfId="3" applyNumberFormat="1" applyFont="1" applyFill="1" applyBorder="1" applyAlignment="1">
      <alignment horizontal="center" vertical="top" wrapText="1"/>
    </xf>
    <xf numFmtId="0" fontId="13" fillId="6" borderId="14" xfId="2" applyFont="1" applyFill="1" applyBorder="1" applyAlignment="1">
      <alignment horizontal="center" vertical="top"/>
    </xf>
    <xf numFmtId="165" fontId="13" fillId="6" borderId="13" xfId="3" applyNumberFormat="1" applyFont="1" applyFill="1" applyBorder="1" applyAlignment="1">
      <alignment horizontal="center" vertical="top" wrapText="1"/>
    </xf>
    <xf numFmtId="0" fontId="8" fillId="0" borderId="0" xfId="2" applyFont="1" applyBorder="1" applyAlignment="1">
      <alignment vertical="top"/>
    </xf>
    <xf numFmtId="165" fontId="11" fillId="0" borderId="17" xfId="3" applyNumberFormat="1" applyFont="1" applyFill="1" applyBorder="1" applyAlignment="1">
      <alignment horizontal="left" vertical="top" wrapText="1"/>
    </xf>
    <xf numFmtId="3" fontId="12" fillId="0" borderId="17" xfId="1" applyNumberFormat="1" applyFont="1" applyBorder="1" applyAlignment="1">
      <alignment horizontal="right" vertical="top"/>
    </xf>
    <xf numFmtId="3" fontId="12" fillId="0" borderId="17" xfId="2" applyNumberFormat="1" applyFont="1" applyBorder="1" applyAlignment="1">
      <alignment horizontal="right" vertical="top"/>
    </xf>
    <xf numFmtId="3" fontId="12" fillId="0" borderId="18" xfId="2" applyNumberFormat="1" applyFont="1" applyBorder="1" applyAlignment="1">
      <alignment horizontal="right" vertical="top"/>
    </xf>
    <xf numFmtId="3" fontId="10" fillId="4" borderId="16" xfId="3" applyNumberFormat="1" applyFont="1" applyFill="1" applyBorder="1" applyAlignment="1">
      <alignment horizontal="right" vertical="top" wrapText="1"/>
    </xf>
    <xf numFmtId="165" fontId="12" fillId="0" borderId="3" xfId="3" applyNumberFormat="1" applyFont="1" applyFill="1" applyBorder="1" applyAlignment="1">
      <alignment horizontal="left" vertical="top" wrapText="1"/>
    </xf>
    <xf numFmtId="3" fontId="11" fillId="0" borderId="3" xfId="3" applyNumberFormat="1" applyFont="1" applyFill="1" applyBorder="1" applyAlignment="1">
      <alignment horizontal="right" vertical="top" wrapText="1"/>
    </xf>
    <xf numFmtId="3" fontId="12" fillId="0" borderId="3" xfId="2" applyNumberFormat="1" applyFont="1" applyFill="1" applyBorder="1" applyAlignment="1">
      <alignment horizontal="right" vertical="top"/>
    </xf>
    <xf numFmtId="3" fontId="12" fillId="0" borderId="12" xfId="2" applyNumberFormat="1" applyFont="1" applyFill="1" applyBorder="1" applyAlignment="1">
      <alignment horizontal="right" vertical="top"/>
    </xf>
    <xf numFmtId="3" fontId="10" fillId="4" borderId="15" xfId="3" applyNumberFormat="1" applyFont="1" applyFill="1" applyBorder="1" applyAlignment="1">
      <alignment horizontal="right" vertical="top" wrapText="1"/>
    </xf>
    <xf numFmtId="0" fontId="13" fillId="7" borderId="22" xfId="2" applyFont="1" applyFill="1" applyBorder="1" applyAlignment="1">
      <alignment horizontal="right" vertical="top"/>
    </xf>
    <xf numFmtId="0" fontId="14" fillId="7" borderId="23" xfId="2" applyFont="1" applyFill="1" applyBorder="1" applyAlignment="1">
      <alignment horizontal="left" vertical="top"/>
    </xf>
    <xf numFmtId="3" fontId="14" fillId="7" borderId="23" xfId="2" applyNumberFormat="1" applyFont="1" applyFill="1" applyBorder="1" applyAlignment="1">
      <alignment horizontal="right" vertical="top"/>
    </xf>
    <xf numFmtId="3" fontId="14" fillId="7" borderId="24" xfId="2" applyNumberFormat="1" applyFont="1" applyFill="1" applyBorder="1" applyAlignment="1">
      <alignment horizontal="right" vertical="top"/>
    </xf>
    <xf numFmtId="3" fontId="13" fillId="7" borderId="22" xfId="2" applyNumberFormat="1" applyFont="1" applyFill="1" applyBorder="1" applyAlignment="1">
      <alignment horizontal="right" vertical="top"/>
    </xf>
    <xf numFmtId="0" fontId="3" fillId="0" borderId="0" xfId="2" applyFont="1" applyAlignment="1">
      <alignment vertical="top"/>
    </xf>
    <xf numFmtId="0" fontId="16" fillId="0" borderId="3" xfId="2" applyFont="1" applyFill="1" applyBorder="1" applyAlignment="1">
      <alignment horizontal="left" vertical="top" wrapText="1"/>
    </xf>
    <xf numFmtId="165" fontId="16" fillId="0" borderId="3" xfId="3" applyNumberFormat="1" applyFont="1" applyFill="1" applyBorder="1" applyAlignment="1">
      <alignment horizontal="left" vertical="top" wrapText="1"/>
    </xf>
    <xf numFmtId="0" fontId="16" fillId="0" borderId="3" xfId="2" applyFont="1" applyFill="1" applyBorder="1" applyAlignment="1">
      <alignment horizontal="right" vertical="top" wrapText="1"/>
    </xf>
    <xf numFmtId="0" fontId="17" fillId="0" borderId="3" xfId="2" applyFont="1" applyFill="1" applyBorder="1" applyAlignment="1">
      <alignment horizontal="right" vertical="top"/>
    </xf>
    <xf numFmtId="0" fontId="7" fillId="0" borderId="0" xfId="2" applyFont="1" applyAlignment="1">
      <alignment vertical="top"/>
    </xf>
    <xf numFmtId="0" fontId="7" fillId="0" borderId="3" xfId="2" applyFont="1" applyBorder="1" applyAlignment="1">
      <alignment horizontal="right" vertical="top"/>
    </xf>
    <xf numFmtId="0" fontId="19" fillId="0" borderId="3" xfId="2" applyFont="1" applyFill="1" applyBorder="1" applyAlignment="1">
      <alignment horizontal="right" vertical="top"/>
    </xf>
    <xf numFmtId="0" fontId="18" fillId="0" borderId="3" xfId="2" applyFont="1" applyFill="1" applyBorder="1" applyAlignment="1">
      <alignment horizontal="left" vertical="top" wrapText="1"/>
    </xf>
    <xf numFmtId="165" fontId="18" fillId="0" borderId="3" xfId="3" applyNumberFormat="1" applyFont="1" applyFill="1" applyBorder="1" applyAlignment="1">
      <alignment horizontal="left" vertical="top" wrapText="1"/>
    </xf>
    <xf numFmtId="0" fontId="18" fillId="0" borderId="3" xfId="2" applyFont="1" applyFill="1" applyBorder="1" applyAlignment="1">
      <alignment horizontal="right" vertical="top" wrapText="1"/>
    </xf>
    <xf numFmtId="165" fontId="11" fillId="0" borderId="3" xfId="3" applyNumberFormat="1" applyFont="1" applyFill="1" applyBorder="1" applyAlignment="1">
      <alignment horizontal="left" vertical="top" wrapText="1"/>
    </xf>
    <xf numFmtId="0" fontId="11" fillId="0" borderId="3" xfId="2" applyFont="1" applyFill="1" applyBorder="1" applyAlignment="1">
      <alignment horizontal="right" vertical="top" wrapText="1"/>
    </xf>
    <xf numFmtId="0" fontId="11" fillId="0" borderId="3" xfId="2" applyFont="1" applyFill="1" applyBorder="1" applyAlignment="1">
      <alignment horizontal="right" vertical="top"/>
    </xf>
    <xf numFmtId="165" fontId="16" fillId="0" borderId="3" xfId="3" applyNumberFormat="1" applyFont="1" applyFill="1" applyBorder="1" applyAlignment="1">
      <alignment vertical="top" wrapText="1"/>
    </xf>
    <xf numFmtId="165" fontId="15" fillId="0" borderId="3" xfId="3" applyNumberFormat="1" applyFont="1" applyFill="1" applyBorder="1" applyAlignment="1">
      <alignment horizontal="left" vertical="top"/>
    </xf>
    <xf numFmtId="165" fontId="15" fillId="0" borderId="3" xfId="3" applyNumberFormat="1" applyFont="1" applyFill="1" applyBorder="1" applyAlignment="1">
      <alignment horizontal="right" vertical="top"/>
    </xf>
    <xf numFmtId="165" fontId="15" fillId="0" borderId="3" xfId="3" applyNumberFormat="1" applyFont="1" applyFill="1" applyBorder="1" applyAlignment="1">
      <alignment horizontal="left" vertical="top" wrapText="1"/>
    </xf>
    <xf numFmtId="165" fontId="11" fillId="0" borderId="3" xfId="3" applyNumberFormat="1" applyFont="1" applyFill="1" applyBorder="1" applyAlignment="1">
      <alignment horizontal="center" vertical="top"/>
    </xf>
    <xf numFmtId="165" fontId="12" fillId="0" borderId="3" xfId="3" applyNumberFormat="1" applyFont="1" applyFill="1" applyBorder="1" applyAlignment="1">
      <alignment horizontal="center" vertical="top"/>
    </xf>
    <xf numFmtId="0" fontId="16" fillId="0" borderId="8" xfId="2" applyFont="1" applyFill="1" applyBorder="1" applyAlignment="1">
      <alignment horizontal="left" vertical="top" wrapText="1"/>
    </xf>
    <xf numFmtId="165" fontId="15" fillId="0" borderId="8" xfId="3" applyNumberFormat="1" applyFont="1" applyFill="1" applyBorder="1" applyAlignment="1">
      <alignment horizontal="left" vertical="top" wrapText="1"/>
    </xf>
    <xf numFmtId="165" fontId="12" fillId="0" borderId="8" xfId="3" applyNumberFormat="1" applyFont="1" applyFill="1" applyBorder="1" applyAlignment="1">
      <alignment horizontal="center" vertical="top"/>
    </xf>
    <xf numFmtId="0" fontId="14" fillId="8" borderId="3" xfId="2" applyFont="1" applyFill="1" applyBorder="1" applyAlignment="1">
      <alignment horizontal="left" vertical="top"/>
    </xf>
    <xf numFmtId="3" fontId="14" fillId="8" borderId="3" xfId="2" applyNumberFormat="1" applyFont="1" applyFill="1" applyBorder="1" applyAlignment="1">
      <alignment horizontal="right" vertical="top"/>
    </xf>
    <xf numFmtId="3" fontId="13" fillId="8" borderId="3" xfId="2" applyNumberFormat="1" applyFont="1" applyFill="1" applyBorder="1" applyAlignment="1">
      <alignment horizontal="right" vertical="top"/>
    </xf>
    <xf numFmtId="165" fontId="21" fillId="5" borderId="13" xfId="3" applyNumberFormat="1" applyFont="1" applyFill="1" applyBorder="1" applyAlignment="1">
      <alignment horizontal="right" vertical="top"/>
    </xf>
    <xf numFmtId="165" fontId="22" fillId="5" borderId="9" xfId="3" applyNumberFormat="1" applyFont="1" applyFill="1" applyBorder="1" applyAlignment="1">
      <alignment horizontal="left" vertical="top" wrapText="1"/>
    </xf>
    <xf numFmtId="3" fontId="22" fillId="5" borderId="9" xfId="3" applyNumberFormat="1" applyFont="1" applyFill="1" applyBorder="1" applyAlignment="1">
      <alignment horizontal="right" vertical="top"/>
    </xf>
    <xf numFmtId="3" fontId="22" fillId="5" borderId="14" xfId="3" applyNumberFormat="1" applyFont="1" applyFill="1" applyBorder="1" applyAlignment="1">
      <alignment horizontal="right" vertical="top"/>
    </xf>
    <xf numFmtId="3" fontId="23" fillId="5" borderId="9" xfId="2" applyNumberFormat="1" applyFont="1" applyFill="1" applyBorder="1" applyAlignment="1">
      <alignment horizontal="right" vertical="top"/>
    </xf>
    <xf numFmtId="166" fontId="8" fillId="0" borderId="0" xfId="2" applyNumberFormat="1" applyFont="1" applyBorder="1" applyAlignment="1">
      <alignment vertical="top"/>
    </xf>
    <xf numFmtId="0" fontId="20" fillId="0" borderId="0" xfId="2" applyFont="1" applyAlignment="1">
      <alignment vertical="top"/>
    </xf>
    <xf numFmtId="167" fontId="0" fillId="0" borderId="0" xfId="2" applyNumberFormat="1" applyFont="1" applyAlignment="1">
      <alignment vertical="top"/>
    </xf>
    <xf numFmtId="0" fontId="3" fillId="0" borderId="20" xfId="2" applyFont="1" applyFill="1" applyBorder="1" applyAlignment="1">
      <alignment horizontal="center" vertical="top"/>
    </xf>
    <xf numFmtId="0" fontId="3" fillId="0" borderId="21" xfId="2" applyFont="1" applyFill="1" applyBorder="1" applyAlignment="1">
      <alignment horizontal="center" vertical="top"/>
    </xf>
    <xf numFmtId="165" fontId="5" fillId="2" borderId="4" xfId="3" applyNumberFormat="1" applyFont="1" applyFill="1" applyBorder="1" applyAlignment="1">
      <alignment horizontal="center" vertical="top"/>
    </xf>
    <xf numFmtId="165" fontId="5" fillId="2" borderId="1" xfId="3" applyNumberFormat="1" applyFont="1" applyFill="1" applyBorder="1" applyAlignment="1">
      <alignment horizontal="center" vertical="top"/>
    </xf>
    <xf numFmtId="165" fontId="5" fillId="2" borderId="5" xfId="3" applyNumberFormat="1" applyFont="1" applyFill="1" applyBorder="1" applyAlignment="1">
      <alignment horizontal="center" vertical="top"/>
    </xf>
    <xf numFmtId="165" fontId="11" fillId="0" borderId="16" xfId="3" applyNumberFormat="1" applyFont="1" applyFill="1" applyBorder="1" applyAlignment="1">
      <alignment horizontal="left" vertical="top" wrapText="1"/>
    </xf>
    <xf numFmtId="165" fontId="11" fillId="0" borderId="15" xfId="3" applyNumberFormat="1" applyFont="1" applyFill="1" applyBorder="1" applyAlignment="1">
      <alignment horizontal="left" vertical="top" wrapText="1"/>
    </xf>
    <xf numFmtId="0" fontId="3" fillId="0" borderId="20" xfId="2" applyFont="1" applyFill="1" applyBorder="1" applyAlignment="1">
      <alignment horizontal="center" vertical="top"/>
    </xf>
    <xf numFmtId="0" fontId="3" fillId="0" borderId="21" xfId="2" applyFont="1" applyFill="1" applyBorder="1" applyAlignment="1">
      <alignment horizontal="center" vertical="top"/>
    </xf>
    <xf numFmtId="0" fontId="11" fillId="4" borderId="8" xfId="2" applyFont="1" applyFill="1" applyBorder="1" applyAlignment="1">
      <alignment horizontal="left" vertical="top" wrapText="1"/>
    </xf>
    <xf numFmtId="0" fontId="11" fillId="4" borderId="10" xfId="2" applyFont="1" applyFill="1" applyBorder="1" applyAlignment="1">
      <alignment horizontal="left" vertical="top" wrapText="1"/>
    </xf>
  </cellXfs>
  <cellStyles count="7">
    <cellStyle name="Comma" xfId="1" builtinId="3"/>
    <cellStyle name="Comma 2" xfId="4" xr:uid="{00000000-0005-0000-0000-000001000000}"/>
    <cellStyle name="Comma 2 2" xfId="3" xr:uid="{00000000-0005-0000-0000-000002000000}"/>
    <cellStyle name="Comma 4 2" xfId="6" xr:uid="{00000000-0005-0000-0000-000003000000}"/>
    <cellStyle name="Normal" xfId="0" builtinId="0"/>
    <cellStyle name="Normal 2" xfId="5" xr:uid="{00000000-0005-0000-0000-000005000000}"/>
    <cellStyle name="Normal 2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123825</xdr:colOff>
      <xdr:row>20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96025" cy="40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cef-my.sharepoint.com/Users/Hp/AppData/Local/Temp/ECD%20proposal%20budget%20Y1%20and%202%20IF%20Contrib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-2019 budget"/>
      <sheetName val="2019-2020 budget"/>
      <sheetName val="IF contribution"/>
    </sheetNames>
    <sheetDataSet>
      <sheetData sheetId="0" refreshError="1"/>
      <sheetData sheetId="1" refreshError="1"/>
      <sheetData sheetId="2" refreshError="1">
        <row r="18">
          <cell r="U18">
            <v>86739988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14" zoomScale="112" zoomScaleNormal="112" workbookViewId="0">
      <pane xSplit="5" ySplit="3" topLeftCell="F26" activePane="bottomRight" state="frozen"/>
      <selection activeCell="A14" sqref="A14"/>
      <selection pane="topRight" activeCell="F14" sqref="F14"/>
      <selection pane="bottomLeft" activeCell="A23" sqref="A23"/>
      <selection pane="bottomRight" activeCell="F31" sqref="F31"/>
    </sheetView>
  </sheetViews>
  <sheetFormatPr defaultColWidth="7.75" defaultRowHeight="15.5" x14ac:dyDescent="0.35"/>
  <cols>
    <col min="1" max="1" width="22.33203125" style="4" customWidth="1"/>
    <col min="2" max="2" width="39.25" style="4" bestFit="1" customWidth="1"/>
    <col min="3" max="3" width="11.25" style="4" customWidth="1"/>
    <col min="4" max="4" width="10.33203125" style="4" bestFit="1" customWidth="1"/>
    <col min="5" max="5" width="6.25" style="4" bestFit="1" customWidth="1"/>
    <col min="6" max="6" width="12.33203125" style="4" bestFit="1" customWidth="1"/>
    <col min="7" max="7" width="10.08203125" style="4" bestFit="1" customWidth="1"/>
    <col min="8" max="8" width="7.75" style="4"/>
    <col min="9" max="9" width="10.83203125" style="4" bestFit="1" customWidth="1"/>
    <col min="10" max="16384" width="7.75" style="4"/>
  </cols>
  <sheetData>
    <row r="1" spans="1:6" x14ac:dyDescent="0.35">
      <c r="A1" s="3" t="s">
        <v>2</v>
      </c>
    </row>
    <row r="2" spans="1:6" x14ac:dyDescent="0.35">
      <c r="A2" s="3" t="s">
        <v>3</v>
      </c>
    </row>
    <row r="3" spans="1:6" x14ac:dyDescent="0.35">
      <c r="A3" s="3" t="s">
        <v>4</v>
      </c>
      <c r="F3" s="5"/>
    </row>
    <row r="4" spans="1:6" hidden="1" x14ac:dyDescent="0.35">
      <c r="A4" s="3" t="s">
        <v>5</v>
      </c>
      <c r="C4" s="84" t="s">
        <v>6</v>
      </c>
      <c r="D4" s="85"/>
      <c r="E4" s="86"/>
      <c r="F4" s="6"/>
    </row>
    <row r="5" spans="1:6" hidden="1" x14ac:dyDescent="0.35">
      <c r="A5" s="3"/>
      <c r="C5" s="7" t="s">
        <v>7</v>
      </c>
      <c r="D5" s="7" t="s">
        <v>8</v>
      </c>
      <c r="E5" s="8" t="s">
        <v>9</v>
      </c>
      <c r="F5" s="9"/>
    </row>
    <row r="6" spans="1:6" ht="16" hidden="1" thickBot="1" x14ac:dyDescent="0.4">
      <c r="A6" s="10" t="s">
        <v>10</v>
      </c>
      <c r="C6" s="11" t="s">
        <v>11</v>
      </c>
      <c r="D6" s="12" t="e">
        <f>#REF!</f>
        <v>#REF!</v>
      </c>
      <c r="E6" s="13" t="e">
        <f>D6/D8</f>
        <v>#REF!</v>
      </c>
      <c r="F6" s="6"/>
    </row>
    <row r="7" spans="1:6" ht="26.5" hidden="1" thickBot="1" x14ac:dyDescent="0.4">
      <c r="A7" s="10" t="s">
        <v>12</v>
      </c>
      <c r="C7" s="11" t="s">
        <v>12</v>
      </c>
      <c r="D7" s="12">
        <f>+'[1]IF contribution'!U18</f>
        <v>86739988</v>
      </c>
      <c r="E7" s="14" t="e">
        <f>D7/D8</f>
        <v>#REF!</v>
      </c>
      <c r="F7" s="9"/>
    </row>
    <row r="8" spans="1:6" ht="16" hidden="1" thickBot="1" x14ac:dyDescent="0.4">
      <c r="A8" s="15" t="s">
        <v>13</v>
      </c>
      <c r="C8" s="16" t="s">
        <v>14</v>
      </c>
      <c r="D8" s="17" t="e">
        <f>SUM(D6:D7)</f>
        <v>#REF!</v>
      </c>
      <c r="E8" s="18" t="e">
        <f>D8/D8</f>
        <v>#REF!</v>
      </c>
      <c r="F8" s="6"/>
    </row>
    <row r="9" spans="1:6" hidden="1" x14ac:dyDescent="0.35">
      <c r="C9" s="3"/>
      <c r="F9" s="19"/>
    </row>
    <row r="10" spans="1:6" hidden="1" x14ac:dyDescent="0.35">
      <c r="F10" s="20" t="e">
        <f>#REF!+#REF!+#REF!+#REF!</f>
        <v>#REF!</v>
      </c>
    </row>
    <row r="11" spans="1:6" x14ac:dyDescent="0.35">
      <c r="F11" s="20"/>
    </row>
    <row r="12" spans="1:6" x14ac:dyDescent="0.35">
      <c r="A12" s="21" t="s">
        <v>2</v>
      </c>
      <c r="B12" s="22"/>
      <c r="C12" s="22"/>
      <c r="D12" s="23"/>
      <c r="F12" s="20"/>
    </row>
    <row r="13" spans="1:6" ht="16" thickBot="1" x14ac:dyDescent="0.4">
      <c r="A13" s="24" t="s">
        <v>3</v>
      </c>
      <c r="B13" s="25"/>
      <c r="C13" s="25"/>
      <c r="D13" s="26"/>
      <c r="F13" s="20"/>
    </row>
    <row r="14" spans="1:6" ht="16" thickBot="1" x14ac:dyDescent="0.4">
      <c r="A14" s="89" t="s">
        <v>48</v>
      </c>
      <c r="B14" s="90"/>
      <c r="C14" s="90"/>
      <c r="D14" s="90"/>
      <c r="E14" s="90"/>
      <c r="F14" s="90"/>
    </row>
    <row r="15" spans="1:6" ht="16" thickBot="1" x14ac:dyDescent="0.4">
      <c r="A15" s="82"/>
      <c r="B15" s="83"/>
      <c r="C15" s="83"/>
      <c r="D15" s="83"/>
      <c r="E15" s="83"/>
      <c r="F15" s="83"/>
    </row>
    <row r="16" spans="1:6" s="32" customFormat="1" ht="28.5" thickBot="1" x14ac:dyDescent="0.4">
      <c r="A16" s="27" t="s">
        <v>27</v>
      </c>
      <c r="B16" s="28" t="s">
        <v>15</v>
      </c>
      <c r="C16" s="29" t="s">
        <v>16</v>
      </c>
      <c r="D16" s="28" t="s">
        <v>17</v>
      </c>
      <c r="E16" s="30" t="s">
        <v>18</v>
      </c>
      <c r="F16" s="31" t="s">
        <v>19</v>
      </c>
    </row>
    <row r="17" spans="1:9" x14ac:dyDescent="0.35">
      <c r="A17" s="87" t="s">
        <v>37</v>
      </c>
      <c r="B17" s="33" t="s">
        <v>40</v>
      </c>
      <c r="C17" s="34">
        <v>1000000</v>
      </c>
      <c r="D17" s="35">
        <v>1</v>
      </c>
      <c r="E17" s="36">
        <v>1</v>
      </c>
      <c r="F17" s="37">
        <f>+E17*D17*C17</f>
        <v>1000000</v>
      </c>
    </row>
    <row r="18" spans="1:9" ht="16" thickBot="1" x14ac:dyDescent="0.4">
      <c r="A18" s="88"/>
      <c r="B18" s="38" t="s">
        <v>36</v>
      </c>
      <c r="C18" s="39">
        <v>40856671</v>
      </c>
      <c r="D18" s="40">
        <v>1</v>
      </c>
      <c r="E18" s="41">
        <v>1</v>
      </c>
      <c r="F18" s="42">
        <f t="shared" ref="F18" si="0">+E18*D18*C18</f>
        <v>40856671</v>
      </c>
    </row>
    <row r="19" spans="1:9" s="48" customFormat="1" ht="14" x14ac:dyDescent="0.35">
      <c r="A19" s="43" t="s">
        <v>20</v>
      </c>
      <c r="B19" s="44"/>
      <c r="C19" s="45"/>
      <c r="D19" s="45"/>
      <c r="E19" s="46"/>
      <c r="F19" s="47">
        <f>+F18+F17</f>
        <v>41856671</v>
      </c>
    </row>
    <row r="20" spans="1:9" s="48" customFormat="1" ht="17.25" customHeight="1" x14ac:dyDescent="0.35">
      <c r="A20" s="91" t="s">
        <v>38</v>
      </c>
      <c r="B20" s="49" t="s">
        <v>29</v>
      </c>
      <c r="C20" s="50">
        <v>250000</v>
      </c>
      <c r="D20" s="51">
        <v>1</v>
      </c>
      <c r="E20" s="52">
        <v>2</v>
      </c>
      <c r="F20" s="2">
        <f>+E20*D20*C20</f>
        <v>500000</v>
      </c>
    </row>
    <row r="21" spans="1:9" s="48" customFormat="1" ht="14" x14ac:dyDescent="0.35">
      <c r="A21" s="92"/>
      <c r="B21" s="53" t="s">
        <v>28</v>
      </c>
      <c r="C21" s="50">
        <v>200000</v>
      </c>
      <c r="D21" s="54">
        <v>1</v>
      </c>
      <c r="E21" s="55">
        <v>10</v>
      </c>
      <c r="F21" s="2">
        <f t="shared" ref="F21:F27" si="1">+E21*D21*C21</f>
        <v>2000000</v>
      </c>
    </row>
    <row r="22" spans="1:9" s="48" customFormat="1" ht="14" x14ac:dyDescent="0.35">
      <c r="A22" s="92"/>
      <c r="B22" s="56" t="s">
        <v>25</v>
      </c>
      <c r="C22" s="57">
        <v>30000</v>
      </c>
      <c r="D22" s="58">
        <v>1</v>
      </c>
      <c r="E22" s="55">
        <v>50</v>
      </c>
      <c r="F22" s="2">
        <f t="shared" si="1"/>
        <v>1500000</v>
      </c>
    </row>
    <row r="23" spans="1:9" s="48" customFormat="1" ht="14" x14ac:dyDescent="0.35">
      <c r="A23" s="92"/>
      <c r="B23" s="56" t="s">
        <v>23</v>
      </c>
      <c r="C23" s="57">
        <v>40000</v>
      </c>
      <c r="D23" s="58">
        <v>1</v>
      </c>
      <c r="E23" s="55">
        <v>25</v>
      </c>
      <c r="F23" s="2">
        <f t="shared" si="1"/>
        <v>1000000</v>
      </c>
    </row>
    <row r="24" spans="1:9" s="48" customFormat="1" ht="14" x14ac:dyDescent="0.35">
      <c r="A24" s="92"/>
      <c r="B24" s="56" t="s">
        <v>24</v>
      </c>
      <c r="C24" s="57">
        <v>50000</v>
      </c>
      <c r="D24" s="58">
        <v>1</v>
      </c>
      <c r="E24" s="55">
        <v>50</v>
      </c>
      <c r="F24" s="2">
        <f t="shared" si="1"/>
        <v>2500000</v>
      </c>
      <c r="I24" s="48" t="s">
        <v>22</v>
      </c>
    </row>
    <row r="25" spans="1:9" s="48" customFormat="1" ht="14" x14ac:dyDescent="0.35">
      <c r="A25" s="92"/>
      <c r="B25" s="56" t="s">
        <v>43</v>
      </c>
      <c r="C25" s="57">
        <v>10000</v>
      </c>
      <c r="D25" s="58">
        <v>1</v>
      </c>
      <c r="E25" s="55">
        <v>50</v>
      </c>
      <c r="F25" s="2">
        <f t="shared" si="1"/>
        <v>500000</v>
      </c>
    </row>
    <row r="26" spans="1:9" s="48" customFormat="1" ht="14" x14ac:dyDescent="0.35">
      <c r="A26" s="92"/>
      <c r="B26" s="56" t="s">
        <v>41</v>
      </c>
      <c r="C26" s="59">
        <v>239000</v>
      </c>
      <c r="D26" s="60">
        <v>1</v>
      </c>
      <c r="E26" s="61">
        <v>25</v>
      </c>
      <c r="F26" s="2">
        <f t="shared" si="1"/>
        <v>5975000</v>
      </c>
    </row>
    <row r="27" spans="1:9" s="48" customFormat="1" ht="14" x14ac:dyDescent="0.35">
      <c r="A27" s="92"/>
      <c r="B27" s="56" t="s">
        <v>49</v>
      </c>
      <c r="C27" s="59">
        <v>10000</v>
      </c>
      <c r="D27" s="60">
        <v>1</v>
      </c>
      <c r="E27" s="61">
        <v>35</v>
      </c>
      <c r="F27" s="2">
        <f t="shared" si="1"/>
        <v>350000</v>
      </c>
    </row>
    <row r="28" spans="1:9" s="48" customFormat="1" ht="14" x14ac:dyDescent="0.35">
      <c r="A28" s="92"/>
      <c r="B28" s="56" t="s">
        <v>26</v>
      </c>
      <c r="C28" s="59">
        <v>3000</v>
      </c>
      <c r="D28" s="60">
        <v>1</v>
      </c>
      <c r="E28" s="61">
        <v>120</v>
      </c>
      <c r="F28" s="2">
        <f t="shared" ref="F28:F32" si="2">+E28*D28*C28</f>
        <v>360000</v>
      </c>
    </row>
    <row r="29" spans="1:9" s="48" customFormat="1" ht="14" x14ac:dyDescent="0.35">
      <c r="A29" s="92"/>
      <c r="B29" s="56" t="s">
        <v>45</v>
      </c>
      <c r="C29" s="59">
        <v>2000</v>
      </c>
      <c r="D29" s="60">
        <v>1</v>
      </c>
      <c r="E29" s="61">
        <v>30</v>
      </c>
      <c r="F29" s="2">
        <f t="shared" si="2"/>
        <v>60000</v>
      </c>
    </row>
    <row r="30" spans="1:9" s="48" customFormat="1" ht="14" x14ac:dyDescent="0.35">
      <c r="A30" s="92"/>
      <c r="B30" s="56" t="s">
        <v>44</v>
      </c>
      <c r="C30" s="59">
        <v>15000</v>
      </c>
      <c r="D30" s="60">
        <v>1</v>
      </c>
      <c r="E30" s="61">
        <v>10</v>
      </c>
      <c r="F30" s="2">
        <f t="shared" si="2"/>
        <v>150000</v>
      </c>
    </row>
    <row r="31" spans="1:9" s="48" customFormat="1" ht="14" x14ac:dyDescent="0.35">
      <c r="A31" s="92"/>
      <c r="B31" s="56" t="s">
        <v>39</v>
      </c>
      <c r="C31" s="59">
        <v>300000</v>
      </c>
      <c r="D31" s="60">
        <v>1</v>
      </c>
      <c r="E31" s="61">
        <v>1</v>
      </c>
      <c r="F31" s="2">
        <f t="shared" si="2"/>
        <v>300000</v>
      </c>
    </row>
    <row r="32" spans="1:9" s="48" customFormat="1" ht="14" x14ac:dyDescent="0.35">
      <c r="A32" s="92"/>
      <c r="B32" s="56" t="s">
        <v>46</v>
      </c>
      <c r="C32" s="59">
        <v>10000</v>
      </c>
      <c r="D32" s="60">
        <v>1</v>
      </c>
      <c r="E32" s="61">
        <f>3+10</f>
        <v>13</v>
      </c>
      <c r="F32" s="2">
        <f t="shared" si="2"/>
        <v>130000</v>
      </c>
    </row>
    <row r="33" spans="1:9" s="48" customFormat="1" ht="14" x14ac:dyDescent="0.35">
      <c r="A33" s="92"/>
      <c r="B33" s="62" t="s">
        <v>47</v>
      </c>
      <c r="C33" s="63">
        <v>10000</v>
      </c>
      <c r="D33" s="60">
        <v>1</v>
      </c>
      <c r="E33" s="64">
        <v>30</v>
      </c>
      <c r="F33" s="2">
        <f>+E33*D33*C33</f>
        <v>300000</v>
      </c>
    </row>
    <row r="34" spans="1:9" s="48" customFormat="1" ht="14" x14ac:dyDescent="0.35">
      <c r="A34" s="92"/>
      <c r="B34" s="49" t="s">
        <v>35</v>
      </c>
      <c r="C34" s="65">
        <v>500</v>
      </c>
      <c r="D34" s="60">
        <v>1</v>
      </c>
      <c r="E34" s="66">
        <v>100</v>
      </c>
      <c r="F34" s="2">
        <f t="shared" ref="F34:F40" si="3">+E34*D34*C34</f>
        <v>50000</v>
      </c>
    </row>
    <row r="35" spans="1:9" s="48" customFormat="1" ht="14" x14ac:dyDescent="0.35">
      <c r="A35" s="92"/>
      <c r="B35" s="49" t="s">
        <v>30</v>
      </c>
      <c r="C35" s="65">
        <v>500</v>
      </c>
      <c r="D35" s="60">
        <v>1</v>
      </c>
      <c r="E35" s="66">
        <v>240</v>
      </c>
      <c r="F35" s="2">
        <f t="shared" si="3"/>
        <v>120000</v>
      </c>
    </row>
    <row r="36" spans="1:9" s="48" customFormat="1" ht="14" x14ac:dyDescent="0.35">
      <c r="A36" s="92"/>
      <c r="B36" s="49" t="s">
        <v>31</v>
      </c>
      <c r="C36" s="65">
        <v>300</v>
      </c>
      <c r="D36" s="60">
        <v>1</v>
      </c>
      <c r="E36" s="66">
        <v>240</v>
      </c>
      <c r="F36" s="2">
        <f t="shared" si="3"/>
        <v>72000</v>
      </c>
    </row>
    <row r="37" spans="1:9" s="48" customFormat="1" ht="14" x14ac:dyDescent="0.35">
      <c r="A37" s="92"/>
      <c r="B37" s="49" t="s">
        <v>32</v>
      </c>
      <c r="C37" s="65">
        <v>10000</v>
      </c>
      <c r="D37" s="60">
        <v>1</v>
      </c>
      <c r="E37" s="67">
        <v>50</v>
      </c>
      <c r="F37" s="2">
        <f t="shared" si="3"/>
        <v>500000</v>
      </c>
    </row>
    <row r="38" spans="1:9" s="48" customFormat="1" ht="14" x14ac:dyDescent="0.35">
      <c r="A38" s="92"/>
      <c r="B38" s="49" t="s">
        <v>34</v>
      </c>
      <c r="C38" s="65">
        <v>1500</v>
      </c>
      <c r="D38" s="60">
        <v>1</v>
      </c>
      <c r="E38" s="67">
        <v>50</v>
      </c>
      <c r="F38" s="2">
        <f t="shared" si="3"/>
        <v>75000</v>
      </c>
    </row>
    <row r="39" spans="1:9" s="48" customFormat="1" ht="14" x14ac:dyDescent="0.35">
      <c r="A39" s="92"/>
      <c r="B39" s="49" t="s">
        <v>33</v>
      </c>
      <c r="C39" s="65">
        <v>2000</v>
      </c>
      <c r="D39" s="60">
        <v>1</v>
      </c>
      <c r="E39" s="67">
        <v>30</v>
      </c>
      <c r="F39" s="2">
        <f t="shared" si="3"/>
        <v>60000</v>
      </c>
    </row>
    <row r="40" spans="1:9" s="48" customFormat="1" ht="23" customHeight="1" x14ac:dyDescent="0.35">
      <c r="A40" s="92"/>
      <c r="B40" s="68" t="s">
        <v>42</v>
      </c>
      <c r="C40" s="69">
        <v>31500</v>
      </c>
      <c r="D40" s="60">
        <v>1</v>
      </c>
      <c r="E40" s="70">
        <v>30</v>
      </c>
      <c r="F40" s="2">
        <f t="shared" si="3"/>
        <v>945000</v>
      </c>
    </row>
    <row r="41" spans="1:9" s="48" customFormat="1" ht="14.5" thickBot="1" x14ac:dyDescent="0.4">
      <c r="A41" s="1"/>
      <c r="B41" s="71"/>
      <c r="C41" s="72"/>
      <c r="D41" s="72"/>
      <c r="E41" s="72"/>
      <c r="F41" s="73">
        <f>SUM(F20:F40)</f>
        <v>17447000</v>
      </c>
      <c r="H41" s="48" t="s">
        <v>22</v>
      </c>
    </row>
    <row r="42" spans="1:9" s="32" customFormat="1" ht="20.5" thickBot="1" x14ac:dyDescent="0.4">
      <c r="A42" s="74" t="s">
        <v>21</v>
      </c>
      <c r="B42" s="75"/>
      <c r="C42" s="76"/>
      <c r="D42" s="76"/>
      <c r="E42" s="77"/>
      <c r="F42" s="78">
        <f>F41+F19</f>
        <v>59303671</v>
      </c>
      <c r="I42" s="79"/>
    </row>
    <row r="43" spans="1:9" x14ac:dyDescent="0.35">
      <c r="A43" s="80"/>
      <c r="B43" s="80"/>
      <c r="C43" s="80"/>
      <c r="D43" s="80"/>
      <c r="E43" s="80"/>
      <c r="F43" s="80"/>
    </row>
    <row r="44" spans="1:9" x14ac:dyDescent="0.35">
      <c r="A44" s="80"/>
      <c r="B44" s="80"/>
      <c r="C44" s="80"/>
      <c r="D44" s="80"/>
      <c r="E44" s="80"/>
      <c r="F44" s="80"/>
      <c r="G44" s="81" t="s">
        <v>22</v>
      </c>
    </row>
  </sheetData>
  <mergeCells count="4">
    <mergeCell ref="C4:E4"/>
    <mergeCell ref="A17:A18"/>
    <mergeCell ref="A14:F14"/>
    <mergeCell ref="A20:A40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12:K13"/>
  <sheetViews>
    <sheetView workbookViewId="0">
      <selection activeCell="K13" sqref="K13"/>
    </sheetView>
  </sheetViews>
  <sheetFormatPr defaultRowHeight="15.5" x14ac:dyDescent="0.35"/>
  <cols>
    <col min="11" max="11" width="46" bestFit="1" customWidth="1"/>
  </cols>
  <sheetData>
    <row r="12" spans="11:11" x14ac:dyDescent="0.35">
      <c r="K12" t="s">
        <v>1</v>
      </c>
    </row>
    <row r="13" spans="11:11" x14ac:dyDescent="0.35">
      <c r="K13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MASORO ECD BUDGET </vt:lpstr>
      <vt:lpstr>Sheet1</vt:lpstr>
    </vt:vector>
  </TitlesOfParts>
  <Company>UNICEF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Rory Williams</dc:creator>
  <cp:lastModifiedBy>Josephine Murphy</cp:lastModifiedBy>
  <cp:lastPrinted>2018-05-15T06:06:39Z</cp:lastPrinted>
  <dcterms:created xsi:type="dcterms:W3CDTF">2016-05-07T04:16:51Z</dcterms:created>
  <dcterms:modified xsi:type="dcterms:W3CDTF">2024-02-28T12:26:53Z</dcterms:modified>
</cp:coreProperties>
</file>