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Documents\PROJECTS\GLOBAL GIVING\Linganiza IMIRADI\"/>
    </mc:Choice>
  </mc:AlternateContent>
  <xr:revisionPtr revIDLastSave="0" documentId="13_ncr:1_{AACB61E8-FA7C-49F5-93D3-761EC119D1B5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FINAL Budget" sheetId="4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6" i="4" l="1"/>
  <c r="G9" i="4"/>
  <c r="H9" i="4" s="1"/>
  <c r="G17" i="4"/>
  <c r="H17" i="4" s="1"/>
  <c r="G14" i="4"/>
  <c r="D10" i="4"/>
  <c r="G10" i="4" s="1"/>
  <c r="F11" i="4"/>
  <c r="F10" i="4"/>
  <c r="F9" i="4"/>
  <c r="G11" i="4"/>
  <c r="H11" i="4" s="1"/>
  <c r="F14" i="4"/>
  <c r="F20" i="4"/>
  <c r="F24" i="4"/>
  <c r="F23" i="4"/>
  <c r="F22" i="4"/>
  <c r="F21" i="4"/>
  <c r="F17" i="4"/>
  <c r="F15" i="4"/>
  <c r="G24" i="4"/>
  <c r="H24" i="4" s="1"/>
  <c r="G23" i="4"/>
  <c r="H23" i="4" s="1"/>
  <c r="G22" i="4"/>
  <c r="H22" i="4" s="1"/>
  <c r="G21" i="4"/>
  <c r="H21" i="4" s="1"/>
  <c r="G20" i="4"/>
  <c r="H20" i="4" s="1"/>
  <c r="G16" i="4"/>
  <c r="H16" i="4" s="1"/>
  <c r="G15" i="4"/>
  <c r="H15" i="4" s="1"/>
  <c r="G18" i="4" l="1"/>
  <c r="H18" i="4" s="1"/>
  <c r="H14" i="4"/>
  <c r="H10" i="4"/>
  <c r="H12" i="4" s="1"/>
  <c r="G12" i="4"/>
  <c r="G25" i="4"/>
  <c r="G26" i="4" l="1"/>
  <c r="H25" i="4"/>
  <c r="H26" i="4" s="1"/>
</calcChain>
</file>

<file path=xl/sharedStrings.xml><?xml version="1.0" encoding="utf-8"?>
<sst xmlns="http://schemas.openxmlformats.org/spreadsheetml/2006/main" count="44" uniqueCount="35">
  <si>
    <t>S/N</t>
  </si>
  <si>
    <t>UNIT</t>
  </si>
  <si>
    <t>UNIT COST</t>
  </si>
  <si>
    <t>TZS</t>
  </si>
  <si>
    <t>US$</t>
  </si>
  <si>
    <t>Person</t>
  </si>
  <si>
    <t>Well</t>
  </si>
  <si>
    <t>Bed</t>
  </si>
  <si>
    <t>Contract</t>
  </si>
  <si>
    <t>Kit</t>
  </si>
  <si>
    <t>Renovation of 100 bed for 200 disadvantaged youth students</t>
  </si>
  <si>
    <t>Pay tuition fee for 200 disadvantaged youth students including sitting for VETA examination</t>
  </si>
  <si>
    <t>Days</t>
  </si>
  <si>
    <t>Renovation of 100 desks for 200 disadvantaged youth students</t>
  </si>
  <si>
    <t>Desk</t>
  </si>
  <si>
    <t>Sub-total</t>
  </si>
  <si>
    <t>Grand total Project cost</t>
  </si>
  <si>
    <r>
      <t xml:space="preserve">NAME OF ORGANIZATION: </t>
    </r>
    <r>
      <rPr>
        <sz val="9"/>
        <color theme="1"/>
        <rFont val="Open Sans"/>
        <family val="2"/>
      </rPr>
      <t>Kasulu Youth Development (KaYD)</t>
    </r>
  </si>
  <si>
    <r>
      <rPr>
        <b/>
        <sz val="9"/>
        <color theme="1"/>
        <rFont val="Open Sans"/>
        <family val="2"/>
      </rPr>
      <t>DOCUMENT TITLE:</t>
    </r>
    <r>
      <rPr>
        <sz val="9"/>
        <color theme="1"/>
        <rFont val="Open Sans"/>
        <family val="2"/>
      </rPr>
      <t xml:space="preserve">  Proposed Project Budget</t>
    </r>
  </si>
  <si>
    <t>UNIT NO</t>
  </si>
  <si>
    <t>AMOUNT</t>
  </si>
  <si>
    <t>Procure 10 carpentry tools for 10 groups of 04 youth (girl/ boy) each group</t>
  </si>
  <si>
    <t>Procure 10 welding and metal fabrication equipment &amp; tools for 10 group of 4 youth (girl/ boy) each</t>
  </si>
  <si>
    <t>Procure 10 female saloon equipments and tools for 10 groups of 4 youth (girl/ boy) each</t>
  </si>
  <si>
    <t xml:space="preserve">Procure 10 computers and accessories for 10 groups of 4 youth (girl/ boy) each </t>
  </si>
  <si>
    <t xml:space="preserve">Procure 10 sewing machines and accessories for 10 groups of 4 youth (girls and boys) each </t>
  </si>
  <si>
    <t>ACTIVITY  DESCRIPTION</t>
  </si>
  <si>
    <r>
      <rPr>
        <b/>
        <sz val="9"/>
        <rFont val="Open Sans"/>
        <family val="2"/>
      </rPr>
      <t>PROJECT TITLE:</t>
    </r>
    <r>
      <rPr>
        <sz val="9"/>
        <rFont val="Open Sans"/>
        <family val="2"/>
      </rPr>
      <t xml:space="preserve"> Sponsor 200 Youth's decent job in Kigoma, Tanzania</t>
    </r>
  </si>
  <si>
    <t>Link and enroll  200 vulnerable and disadvantaged youth to Makere vocational and Entrepreneurship Training center (MVETc)</t>
  </si>
  <si>
    <t>Provide meals (Tea, luch and dinner) for 200 disadvantaged youth at the training center</t>
  </si>
  <si>
    <t>Procure training materials for 200 disadvantaged youth attending training course at MVETc</t>
  </si>
  <si>
    <t>Engage contractor for Installation of electicity power in classes, dormitories, workshops and toilets</t>
  </si>
  <si>
    <t>Renovate the shallow well for provission of clean and safe drinking water at the training center</t>
  </si>
  <si>
    <t>Procure vocational equipment,  tools and materials and support graduate youth as start-up Kits to enable them setting their workshops in their home villages</t>
  </si>
  <si>
    <t>Renovation and repair for infrastructures (shallow well, electricity installation, bed and desks) providing conducive environment for 200 youth at MVETc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</si>
</sst>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theme="1"/>
      <name val="Open Sans"/>
      <family val="2"/>
    </font>
    <font>
      <sz val="9"/>
      <color theme="1"/>
      <name val="Open Sans"/>
      <family val="2"/>
    </font>
    <font>
      <sz val="9"/>
      <name val="Open Sans"/>
      <family val="2"/>
    </font>
    <font>
      <b/>
      <sz val="9"/>
      <name val="Open Sans"/>
      <family val="2"/>
    </font>
    <font>
      <sz val="9"/>
      <color rgb="FFFF0000"/>
      <name val="Open Sans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7">
    <xf numFmtId="0" fontId="0" fillId="0" borderId="0" xfId="0"/>
    <xf numFmtId="164" fontId="0" fillId="0" borderId="0" xfId="0" applyNumberFormat="1"/>
    <xf numFmtId="0" fontId="2" fillId="3" borderId="1" xfId="0" applyFont="1" applyFill="1" applyBorder="1" applyAlignment="1">
      <alignment wrapText="1"/>
    </xf>
    <xf numFmtId="0" fontId="2" fillId="0" borderId="1" xfId="0" applyFont="1" applyFill="1" applyBorder="1" applyAlignment="1">
      <alignment wrapText="1"/>
    </xf>
    <xf numFmtId="0" fontId="2" fillId="0" borderId="1" xfId="0" applyFont="1" applyFill="1" applyBorder="1" applyAlignment="1">
      <alignment horizontal="left" wrapText="1"/>
    </xf>
    <xf numFmtId="0" fontId="2" fillId="4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wrapText="1"/>
    </xf>
    <xf numFmtId="0" fontId="3" fillId="0" borderId="1" xfId="0" applyFont="1" applyFill="1" applyBorder="1"/>
    <xf numFmtId="164" fontId="3" fillId="0" borderId="1" xfId="1" applyNumberFormat="1" applyFont="1" applyFill="1" applyBorder="1"/>
    <xf numFmtId="164" fontId="3" fillId="0" borderId="1" xfId="0" applyNumberFormat="1" applyFont="1" applyFill="1" applyBorder="1"/>
    <xf numFmtId="0" fontId="2" fillId="2" borderId="1" xfId="0" applyFont="1" applyFill="1" applyBorder="1"/>
    <xf numFmtId="164" fontId="2" fillId="2" borderId="1" xfId="1" applyNumberFormat="1" applyFont="1" applyFill="1" applyBorder="1"/>
    <xf numFmtId="164" fontId="2" fillId="2" borderId="1" xfId="0" applyNumberFormat="1" applyFont="1" applyFill="1" applyBorder="1"/>
    <xf numFmtId="0" fontId="3" fillId="0" borderId="1" xfId="0" applyFont="1" applyBorder="1"/>
    <xf numFmtId="164" fontId="3" fillId="0" borderId="1" xfId="1" applyNumberFormat="1" applyFont="1" applyBorder="1"/>
    <xf numFmtId="164" fontId="3" fillId="0" borderId="1" xfId="0" applyNumberFormat="1" applyFont="1" applyBorder="1"/>
    <xf numFmtId="0" fontId="2" fillId="0" borderId="1" xfId="0" applyFont="1" applyBorder="1" applyAlignment="1">
      <alignment horizontal="left" wrapText="1"/>
    </xf>
    <xf numFmtId="0" fontId="3" fillId="0" borderId="1" xfId="0" applyFont="1" applyFill="1" applyBorder="1" applyAlignment="1">
      <alignment horizontal="justify" vertical="center" wrapText="1"/>
    </xf>
    <xf numFmtId="0" fontId="4" fillId="0" borderId="1" xfId="0" applyFont="1" applyFill="1" applyBorder="1" applyAlignment="1">
      <alignment wrapText="1"/>
    </xf>
    <xf numFmtId="164" fontId="2" fillId="4" borderId="1" xfId="0" applyNumberFormat="1" applyFont="1" applyFill="1" applyBorder="1" applyAlignment="1">
      <alignment horizontal="center"/>
    </xf>
    <xf numFmtId="0" fontId="3" fillId="0" borderId="0" xfId="0" applyFont="1"/>
    <xf numFmtId="0" fontId="2" fillId="0" borderId="0" xfId="0" applyFont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3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0" fontId="2" fillId="0" borderId="1" xfId="0" applyFont="1" applyBorder="1"/>
    <xf numFmtId="164" fontId="2" fillId="4" borderId="1" xfId="1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justify" wrapText="1"/>
    </xf>
    <xf numFmtId="0" fontId="2" fillId="2" borderId="1" xfId="0" applyFont="1" applyFill="1" applyBorder="1" applyAlignment="1">
      <alignment horizontal="center" wrapText="1"/>
    </xf>
    <xf numFmtId="0" fontId="2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2" fillId="3" borderId="2" xfId="0" applyFont="1" applyFill="1" applyBorder="1" applyAlignment="1">
      <alignment horizontal="center" wrapText="1"/>
    </xf>
    <xf numFmtId="0" fontId="2" fillId="3" borderId="5" xfId="0" applyFont="1" applyFill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3" borderId="3" xfId="0" applyFont="1" applyFill="1" applyBorder="1" applyAlignment="1">
      <alignment horizontal="center" wrapText="1"/>
    </xf>
    <xf numFmtId="0" fontId="2" fillId="3" borderId="4" xfId="0" applyFont="1" applyFill="1" applyBorder="1" applyAlignment="1">
      <alignment horizont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8AAD7A-8E3F-43FF-B16A-D841FCBD210B}">
  <dimension ref="A2:I27"/>
  <sheetViews>
    <sheetView tabSelected="1" workbookViewId="0">
      <selection activeCell="I31" sqref="I31"/>
    </sheetView>
  </sheetViews>
  <sheetFormatPr defaultRowHeight="15" x14ac:dyDescent="0.25"/>
  <cols>
    <col min="1" max="1" width="4.42578125" customWidth="1"/>
    <col min="2" max="2" width="76.5703125" customWidth="1"/>
    <col min="3" max="3" width="7.140625" customWidth="1"/>
    <col min="4" max="4" width="7.42578125" customWidth="1"/>
    <col min="5" max="5" width="9.7109375" customWidth="1"/>
    <col min="6" max="6" width="6.42578125" customWidth="1"/>
    <col min="7" max="7" width="11.85546875" customWidth="1"/>
    <col min="8" max="8" width="8.28515625" customWidth="1"/>
    <col min="9" max="9" width="11.7109375" customWidth="1"/>
  </cols>
  <sheetData>
    <row r="2" spans="1:8" ht="15.75" x14ac:dyDescent="0.3">
      <c r="A2" s="20"/>
      <c r="B2" s="29" t="s">
        <v>17</v>
      </c>
      <c r="C2" s="29"/>
      <c r="D2" s="29"/>
      <c r="E2" s="29"/>
      <c r="F2" s="29"/>
      <c r="G2" s="29"/>
      <c r="H2" s="21"/>
    </row>
    <row r="3" spans="1:8" ht="15.75" x14ac:dyDescent="0.3">
      <c r="A3" s="20"/>
      <c r="B3" s="30" t="s">
        <v>27</v>
      </c>
      <c r="C3" s="30"/>
      <c r="D3" s="30"/>
      <c r="E3" s="30"/>
      <c r="F3" s="30"/>
      <c r="G3" s="30"/>
      <c r="H3" s="22"/>
    </row>
    <row r="4" spans="1:8" ht="15.75" x14ac:dyDescent="0.3">
      <c r="A4" s="20"/>
      <c r="B4" s="23" t="s">
        <v>18</v>
      </c>
      <c r="C4" s="23"/>
      <c r="D4" s="23"/>
      <c r="E4" s="23"/>
      <c r="F4" s="23"/>
      <c r="G4" s="24"/>
      <c r="H4" s="24"/>
    </row>
    <row r="5" spans="1:8" ht="15.75" x14ac:dyDescent="0.3">
      <c r="A5" s="20"/>
      <c r="B5" s="20"/>
      <c r="C5" s="20"/>
      <c r="D5" s="20"/>
      <c r="E5" s="20"/>
      <c r="F5" s="20"/>
      <c r="G5" s="20"/>
      <c r="H5" s="20"/>
    </row>
    <row r="6" spans="1:8" ht="15.75" x14ac:dyDescent="0.3">
      <c r="A6" s="33" t="s">
        <v>0</v>
      </c>
      <c r="B6" s="35" t="s">
        <v>26</v>
      </c>
      <c r="C6" s="35" t="s">
        <v>1</v>
      </c>
      <c r="D6" s="35" t="s">
        <v>19</v>
      </c>
      <c r="E6" s="31" t="s">
        <v>2</v>
      </c>
      <c r="F6" s="32"/>
      <c r="G6" s="31" t="s">
        <v>20</v>
      </c>
      <c r="H6" s="32"/>
    </row>
    <row r="7" spans="1:8" ht="15.75" x14ac:dyDescent="0.3">
      <c r="A7" s="34"/>
      <c r="B7" s="36"/>
      <c r="C7" s="36"/>
      <c r="D7" s="36"/>
      <c r="E7" s="2" t="s">
        <v>3</v>
      </c>
      <c r="F7" s="2" t="s">
        <v>4</v>
      </c>
      <c r="G7" s="2" t="s">
        <v>3</v>
      </c>
      <c r="H7" s="2" t="s">
        <v>4</v>
      </c>
    </row>
    <row r="8" spans="1:8" ht="28.5" x14ac:dyDescent="0.3">
      <c r="A8" s="13">
        <v>1</v>
      </c>
      <c r="B8" s="4" t="s">
        <v>28</v>
      </c>
      <c r="C8" s="3"/>
      <c r="D8" s="3"/>
      <c r="E8" s="3"/>
      <c r="F8" s="3"/>
      <c r="G8" s="3"/>
      <c r="H8" s="3"/>
    </row>
    <row r="9" spans="1:8" ht="16.5" customHeight="1" x14ac:dyDescent="0.3">
      <c r="A9" s="13">
        <v>1.1000000000000001</v>
      </c>
      <c r="B9" s="6" t="s">
        <v>11</v>
      </c>
      <c r="C9" s="7" t="s">
        <v>5</v>
      </c>
      <c r="D9" s="7">
        <v>200</v>
      </c>
      <c r="E9" s="8">
        <v>200000</v>
      </c>
      <c r="F9" s="8">
        <f>E9/2520</f>
        <v>79.365079365079367</v>
      </c>
      <c r="G9" s="9">
        <f>D9*E9</f>
        <v>40000000</v>
      </c>
      <c r="H9" s="9">
        <f>G9/2520</f>
        <v>15873.015873015873</v>
      </c>
    </row>
    <row r="10" spans="1:8" ht="15" customHeight="1" x14ac:dyDescent="0.3">
      <c r="A10" s="13">
        <v>1.2</v>
      </c>
      <c r="B10" s="6" t="s">
        <v>29</v>
      </c>
      <c r="C10" s="7" t="s">
        <v>12</v>
      </c>
      <c r="D10" s="7">
        <f>150*200</f>
        <v>30000</v>
      </c>
      <c r="E10" s="8">
        <v>4500</v>
      </c>
      <c r="F10" s="8">
        <f>E10/2520</f>
        <v>1.7857142857142858</v>
      </c>
      <c r="G10" s="9">
        <f>D10*E10</f>
        <v>135000000</v>
      </c>
      <c r="H10" s="9">
        <f>G10/2520</f>
        <v>53571.428571428572</v>
      </c>
    </row>
    <row r="11" spans="1:8" ht="15.75" x14ac:dyDescent="0.3">
      <c r="A11" s="13">
        <v>1.3</v>
      </c>
      <c r="B11" s="6" t="s">
        <v>30</v>
      </c>
      <c r="C11" s="7" t="s">
        <v>5</v>
      </c>
      <c r="D11" s="7">
        <v>200</v>
      </c>
      <c r="E11" s="8">
        <v>50000</v>
      </c>
      <c r="F11" s="8">
        <f>E11/2520</f>
        <v>19.841269841269842</v>
      </c>
      <c r="G11" s="9">
        <f>D11*E11</f>
        <v>10000000</v>
      </c>
      <c r="H11" s="9">
        <f>G11/2520</f>
        <v>3968.2539682539682</v>
      </c>
    </row>
    <row r="12" spans="1:8" ht="15.75" x14ac:dyDescent="0.3">
      <c r="A12" s="13"/>
      <c r="B12" s="28" t="s">
        <v>15</v>
      </c>
      <c r="C12" s="10"/>
      <c r="D12" s="10"/>
      <c r="E12" s="11"/>
      <c r="F12" s="11"/>
      <c r="G12" s="12">
        <f>SUM(G9:G11)</f>
        <v>185000000</v>
      </c>
      <c r="H12" s="12">
        <f>SUM(H9:H11)</f>
        <v>73412.698412698403</v>
      </c>
    </row>
    <row r="13" spans="1:8" ht="28.5" x14ac:dyDescent="0.3">
      <c r="A13" s="25">
        <v>2</v>
      </c>
      <c r="B13" s="4" t="s">
        <v>34</v>
      </c>
      <c r="C13" s="7"/>
      <c r="D13" s="7"/>
      <c r="E13" s="8"/>
      <c r="F13" s="8"/>
      <c r="G13" s="9"/>
      <c r="H13" s="9"/>
    </row>
    <row r="14" spans="1:8" ht="17.25" customHeight="1" x14ac:dyDescent="0.3">
      <c r="A14" s="13">
        <v>2.1</v>
      </c>
      <c r="B14" s="6" t="s">
        <v>10</v>
      </c>
      <c r="C14" s="13" t="s">
        <v>7</v>
      </c>
      <c r="D14" s="13">
        <v>100</v>
      </c>
      <c r="E14" s="14">
        <v>70000</v>
      </c>
      <c r="F14" s="14">
        <f>E14/2520</f>
        <v>27.777777777777779</v>
      </c>
      <c r="G14" s="15">
        <f>D14*E14</f>
        <v>7000000</v>
      </c>
      <c r="H14" s="9">
        <f>G14/2520</f>
        <v>2777.7777777777778</v>
      </c>
    </row>
    <row r="15" spans="1:8" ht="15.75" x14ac:dyDescent="0.3">
      <c r="A15" s="13">
        <v>2.2000000000000002</v>
      </c>
      <c r="B15" s="6" t="s">
        <v>13</v>
      </c>
      <c r="C15" s="13" t="s">
        <v>14</v>
      </c>
      <c r="D15" s="13">
        <v>100</v>
      </c>
      <c r="E15" s="14">
        <v>30000</v>
      </c>
      <c r="F15" s="14">
        <f>E15/2520</f>
        <v>11.904761904761905</v>
      </c>
      <c r="G15" s="15">
        <f>D15*E15</f>
        <v>3000000</v>
      </c>
      <c r="H15" s="9">
        <f>G15/2520</f>
        <v>1190.4761904761904</v>
      </c>
    </row>
    <row r="16" spans="1:8" ht="30" customHeight="1" x14ac:dyDescent="0.3">
      <c r="A16" s="13">
        <v>2.2999999999999998</v>
      </c>
      <c r="B16" s="6" t="s">
        <v>31</v>
      </c>
      <c r="C16" s="13" t="s">
        <v>8</v>
      </c>
      <c r="D16" s="13">
        <v>1</v>
      </c>
      <c r="E16" s="14">
        <v>3500000</v>
      </c>
      <c r="F16" s="14">
        <f>E16/2520</f>
        <v>1388.8888888888889</v>
      </c>
      <c r="G16" s="15">
        <f>D16*E16</f>
        <v>3500000</v>
      </c>
      <c r="H16" s="9">
        <f>G16/2520</f>
        <v>1388.8888888888889</v>
      </c>
    </row>
    <row r="17" spans="1:9" ht="16.5" customHeight="1" x14ac:dyDescent="0.3">
      <c r="A17" s="13">
        <v>2.4</v>
      </c>
      <c r="B17" s="6" t="s">
        <v>32</v>
      </c>
      <c r="C17" s="13" t="s">
        <v>6</v>
      </c>
      <c r="D17" s="13">
        <v>1</v>
      </c>
      <c r="E17" s="14">
        <v>1500000</v>
      </c>
      <c r="F17" s="14">
        <f>E17/2520</f>
        <v>595.23809523809518</v>
      </c>
      <c r="G17" s="15">
        <f>D17*E17</f>
        <v>1500000</v>
      </c>
      <c r="H17" s="9">
        <f>G17/2520</f>
        <v>595.23809523809518</v>
      </c>
    </row>
    <row r="18" spans="1:9" ht="15.75" x14ac:dyDescent="0.3">
      <c r="A18" s="13"/>
      <c r="B18" s="28" t="s">
        <v>15</v>
      </c>
      <c r="C18" s="10"/>
      <c r="D18" s="10"/>
      <c r="E18" s="11"/>
      <c r="F18" s="11"/>
      <c r="G18" s="12">
        <f>SUM(G14:G17)</f>
        <v>15000000</v>
      </c>
      <c r="H18" s="12">
        <f>G18/2520</f>
        <v>5952.3809523809523</v>
      </c>
    </row>
    <row r="19" spans="1:9" ht="28.5" x14ac:dyDescent="0.3">
      <c r="A19" s="25">
        <v>3</v>
      </c>
      <c r="B19" s="16" t="s">
        <v>33</v>
      </c>
      <c r="C19" s="13"/>
      <c r="D19" s="13"/>
      <c r="E19" s="14"/>
      <c r="F19" s="14"/>
      <c r="G19" s="9"/>
      <c r="H19" s="9"/>
    </row>
    <row r="20" spans="1:9" ht="15.75" customHeight="1" x14ac:dyDescent="0.3">
      <c r="A20" s="13">
        <v>3.1</v>
      </c>
      <c r="B20" s="17" t="s">
        <v>25</v>
      </c>
      <c r="C20" s="13" t="s">
        <v>9</v>
      </c>
      <c r="D20" s="13">
        <v>10</v>
      </c>
      <c r="E20" s="14">
        <v>1500000</v>
      </c>
      <c r="F20" s="14">
        <f>E20/2520</f>
        <v>595.23809523809518</v>
      </c>
      <c r="G20" s="15">
        <f>D20*E20</f>
        <v>15000000</v>
      </c>
      <c r="H20" s="9">
        <f>G20/2520</f>
        <v>5952.3809523809523</v>
      </c>
      <c r="I20" s="1"/>
    </row>
    <row r="21" spans="1:9" ht="15.75" x14ac:dyDescent="0.3">
      <c r="A21" s="13">
        <v>3.2</v>
      </c>
      <c r="B21" s="17" t="s">
        <v>24</v>
      </c>
      <c r="C21" s="13" t="s">
        <v>9</v>
      </c>
      <c r="D21" s="13">
        <v>10</v>
      </c>
      <c r="E21" s="14">
        <v>1500000</v>
      </c>
      <c r="F21" s="14">
        <f>E21/2520</f>
        <v>595.23809523809518</v>
      </c>
      <c r="G21" s="15">
        <f>D21*E21</f>
        <v>15000000</v>
      </c>
      <c r="H21" s="9">
        <f t="shared" ref="H21:H25" si="0">G21/2520</f>
        <v>5952.3809523809523</v>
      </c>
      <c r="I21" s="1"/>
    </row>
    <row r="22" spans="1:9" ht="15.75" x14ac:dyDescent="0.3">
      <c r="A22" s="13">
        <v>3.3</v>
      </c>
      <c r="B22" s="17" t="s">
        <v>21</v>
      </c>
      <c r="C22" s="13" t="s">
        <v>9</v>
      </c>
      <c r="D22" s="13">
        <v>10</v>
      </c>
      <c r="E22" s="14">
        <v>1000000</v>
      </c>
      <c r="F22" s="14">
        <f>E22/2520</f>
        <v>396.82539682539681</v>
      </c>
      <c r="G22" s="15">
        <f>D22*E22</f>
        <v>10000000</v>
      </c>
      <c r="H22" s="9">
        <f t="shared" si="0"/>
        <v>3968.2539682539682</v>
      </c>
      <c r="I22" s="1"/>
    </row>
    <row r="23" spans="1:9" ht="25.5" customHeight="1" x14ac:dyDescent="0.3">
      <c r="A23" s="13">
        <v>3.4</v>
      </c>
      <c r="B23" s="27" t="s">
        <v>22</v>
      </c>
      <c r="C23" s="13" t="s">
        <v>9</v>
      </c>
      <c r="D23" s="13">
        <v>10</v>
      </c>
      <c r="E23" s="14">
        <v>1000000</v>
      </c>
      <c r="F23" s="14">
        <f>E23/2520</f>
        <v>396.82539682539681</v>
      </c>
      <c r="G23" s="15">
        <f>D23*E23</f>
        <v>10000000</v>
      </c>
      <c r="H23" s="9">
        <f t="shared" si="0"/>
        <v>3968.2539682539682</v>
      </c>
    </row>
    <row r="24" spans="1:9" ht="17.25" customHeight="1" x14ac:dyDescent="0.3">
      <c r="A24" s="13">
        <v>3.5</v>
      </c>
      <c r="B24" s="18" t="s">
        <v>23</v>
      </c>
      <c r="C24" s="13" t="s">
        <v>9</v>
      </c>
      <c r="D24" s="13">
        <v>10</v>
      </c>
      <c r="E24" s="14">
        <v>300000</v>
      </c>
      <c r="F24" s="14">
        <f>E24/2520</f>
        <v>119.04761904761905</v>
      </c>
      <c r="G24" s="15">
        <f>D24*E24</f>
        <v>3000000</v>
      </c>
      <c r="H24" s="9">
        <f t="shared" si="0"/>
        <v>1190.4761904761904</v>
      </c>
      <c r="I24" s="1"/>
    </row>
    <row r="25" spans="1:9" ht="15.75" x14ac:dyDescent="0.3">
      <c r="A25" s="13"/>
      <c r="B25" s="28" t="s">
        <v>15</v>
      </c>
      <c r="C25" s="10"/>
      <c r="D25" s="10"/>
      <c r="E25" s="11"/>
      <c r="F25" s="11"/>
      <c r="G25" s="12">
        <f>SUM(G20:G24)</f>
        <v>53000000</v>
      </c>
      <c r="H25" s="12">
        <f t="shared" si="0"/>
        <v>21031.746031746032</v>
      </c>
    </row>
    <row r="26" spans="1:9" ht="15.75" x14ac:dyDescent="0.3">
      <c r="A26" s="13"/>
      <c r="B26" s="5" t="s">
        <v>16</v>
      </c>
      <c r="C26" s="5"/>
      <c r="D26" s="5"/>
      <c r="E26" s="26"/>
      <c r="F26" s="26"/>
      <c r="G26" s="19">
        <f>G12+G18+G25</f>
        <v>253000000</v>
      </c>
      <c r="H26" s="19">
        <f>H12+H18+H25</f>
        <v>100396.82539682538</v>
      </c>
    </row>
    <row r="27" spans="1:9" ht="17.25" customHeight="1" x14ac:dyDescent="0.25"/>
  </sheetData>
  <mergeCells count="8">
    <mergeCell ref="B2:G2"/>
    <mergeCell ref="B3:G3"/>
    <mergeCell ref="G6:H6"/>
    <mergeCell ref="A6:A7"/>
    <mergeCell ref="B6:B7"/>
    <mergeCell ref="C6:C7"/>
    <mergeCell ref="D6:D7"/>
    <mergeCell ref="E6:F6"/>
  </mergeCells>
  <pageMargins left="0.7" right="0.7" top="0.75" bottom="0.75" header="0.3" footer="0.3"/>
  <pageSetup orientation="portrait" r:id="rId1"/>
  <ignoredErrors>
    <ignoredError sqref="G20:G24 G10:G11 G15:G16 G9 G17 G12:G14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FINAL Budget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2015-06-05T18:17:20Z</dcterms:created>
  <dcterms:modified xsi:type="dcterms:W3CDTF">2024-05-16T17:45:09Z</dcterms:modified>
</cp:coreProperties>
</file>