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yarkh\OneDrive\Desktop\"/>
    </mc:Choice>
  </mc:AlternateContent>
  <xr:revisionPtr revIDLastSave="0" documentId="8_{2AB8B7A5-A419-41E2-B04B-54835A485465}" xr6:coauthVersionLast="45" xr6:coauthVersionMax="45" xr10:uidLastSave="{00000000-0000-0000-0000-000000000000}"/>
  <bookViews>
    <workbookView xWindow="-110" yWindow="-110" windowWidth="22620" windowHeight="13500" xr2:uid="{00000000-000D-0000-FFFF-FFFF00000000}"/>
  </bookViews>
  <sheets>
    <sheet name="Project Budg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D35" i="1"/>
  <c r="H34" i="1"/>
  <c r="H31" i="1"/>
  <c r="H9" i="1"/>
  <c r="H10" i="1"/>
  <c r="H11" i="1"/>
  <c r="H12" i="1"/>
  <c r="H13" i="1"/>
  <c r="H21" i="1" l="1"/>
  <c r="H20" i="1"/>
  <c r="H29" i="1"/>
  <c r="H30" i="1"/>
  <c r="H33" i="1"/>
  <c r="H8" i="1"/>
  <c r="H43" i="1" l="1"/>
  <c r="H39" i="1"/>
  <c r="H42" i="1" l="1"/>
  <c r="H44" i="1" s="1"/>
  <c r="H38" i="1"/>
  <c r="H40" i="1" s="1"/>
  <c r="H28" i="1"/>
  <c r="H36" i="1" s="1"/>
  <c r="H25" i="1"/>
  <c r="H24" i="1"/>
  <c r="H17" i="1"/>
  <c r="H16" i="1"/>
  <c r="H26" i="1" l="1"/>
  <c r="H22" i="1"/>
  <c r="H14" i="1"/>
  <c r="H45" i="1" l="1"/>
  <c r="H18" i="1"/>
</calcChain>
</file>

<file path=xl/sharedStrings.xml><?xml version="1.0" encoding="utf-8"?>
<sst xmlns="http://schemas.openxmlformats.org/spreadsheetml/2006/main" count="111" uniqueCount="94">
  <si>
    <t>LINE-ITEM BUDGET</t>
  </si>
  <si>
    <t>Unit Cost</t>
  </si>
  <si>
    <t>Unit</t>
  </si>
  <si>
    <t>Number</t>
  </si>
  <si>
    <t>Rate</t>
  </si>
  <si>
    <t>A</t>
  </si>
  <si>
    <t>Personnel</t>
  </si>
  <si>
    <t>months or years</t>
  </si>
  <si>
    <t>salary (month or year)</t>
  </si>
  <si>
    <t>% effort</t>
  </si>
  <si>
    <t>A.1</t>
  </si>
  <si>
    <t>A.2</t>
  </si>
  <si>
    <t>Subtotal Personnel</t>
  </si>
  <si>
    <t>B</t>
  </si>
  <si>
    <t>Fringe Benefits</t>
  </si>
  <si>
    <t>B.1</t>
  </si>
  <si>
    <t>B.2</t>
  </si>
  <si>
    <t>Subtotal Fringe Benefits</t>
  </si>
  <si>
    <t>C</t>
  </si>
  <si>
    <t>Travel</t>
  </si>
  <si>
    <t># people</t>
  </si>
  <si>
    <t># days</t>
  </si>
  <si>
    <t>Cost</t>
  </si>
  <si>
    <t>C.1</t>
  </si>
  <si>
    <t>C.2</t>
  </si>
  <si>
    <t>Subtotal Travel</t>
  </si>
  <si>
    <t>D</t>
  </si>
  <si>
    <t># units</t>
  </si>
  <si>
    <t>unit cost</t>
  </si>
  <si>
    <t>D.1</t>
  </si>
  <si>
    <t>D.2</t>
  </si>
  <si>
    <t>Subtotal Equipment</t>
  </si>
  <si>
    <t>E</t>
  </si>
  <si>
    <t>E.1</t>
  </si>
  <si>
    <t>Subtotal Supplies</t>
  </si>
  <si>
    <t>G</t>
  </si>
  <si>
    <t>G.1</t>
  </si>
  <si>
    <t>H</t>
  </si>
  <si>
    <t>Other Direct Costs</t>
  </si>
  <si>
    <t>H.1</t>
  </si>
  <si>
    <t>Subtotal Other Direct Costs</t>
  </si>
  <si>
    <t>I</t>
  </si>
  <si>
    <t>A.3</t>
  </si>
  <si>
    <t>A.4</t>
  </si>
  <si>
    <t>Fringe Benefits 1</t>
  </si>
  <si>
    <t>Fringe Benefits 2</t>
  </si>
  <si>
    <t>Total Direct/Project Costs</t>
  </si>
  <si>
    <t xml:space="preserve">Contractual </t>
  </si>
  <si>
    <t>G.2</t>
  </si>
  <si>
    <t>Persons</t>
  </si>
  <si>
    <t>Pieces</t>
  </si>
  <si>
    <t>Printing papers</t>
  </si>
  <si>
    <t>months</t>
  </si>
  <si>
    <t>Days</t>
  </si>
  <si>
    <t>Car Hire</t>
  </si>
  <si>
    <t>Months</t>
  </si>
  <si>
    <t>E.2</t>
  </si>
  <si>
    <t>E.3</t>
  </si>
  <si>
    <t>E.4</t>
  </si>
  <si>
    <t>E.5</t>
  </si>
  <si>
    <t>Return Trips</t>
  </si>
  <si>
    <t>Persons/day</t>
  </si>
  <si>
    <t>Subtotal Contractual</t>
  </si>
  <si>
    <t>Project Camera</t>
  </si>
  <si>
    <t>Project Laptop</t>
  </si>
  <si>
    <t>Office Rent-Juba</t>
  </si>
  <si>
    <t>Airtime and internet</t>
  </si>
  <si>
    <t xml:space="preserve"> Training and Meeting Venues</t>
  </si>
  <si>
    <t>UNHAS Flights-8 Return Trips @USD550 per round trip</t>
  </si>
  <si>
    <t>Per diem -4 project staff at USD 45 per person per day. For 20days.</t>
  </si>
  <si>
    <t>Finance Officer</t>
  </si>
  <si>
    <t>Project Coordinator</t>
  </si>
  <si>
    <t>Logistics Officer</t>
  </si>
  <si>
    <t>A.5</t>
  </si>
  <si>
    <t>A.6</t>
  </si>
  <si>
    <t>Monitoring and Evaluation Officer</t>
  </si>
  <si>
    <t>E.6</t>
  </si>
  <si>
    <t>Project Officers, 4 project officers,one in each county at a cost of USD 500 per person per month.</t>
  </si>
  <si>
    <t xml:space="preserve">Enumerators-30 Enumerators at USD15 per day,working for a period of 15 days. </t>
  </si>
  <si>
    <t>i) Inception and end of project meeting with 40 returnees and refugee’s representatives, 8 relief and rehabilitation commission officials and 8 county administrators’ . Meals and refreshments served at a cost of 8USD per person during the one day meeting.</t>
  </si>
  <si>
    <t xml:space="preserve">ii) Selection and training of 30 (15 Females/ 15 Males) Local Enumerators:  Each enumerator served meals and refreshments at a cost of 7 USD per day  for a period of 4 training  days.  </t>
  </si>
  <si>
    <t>iii) Selection of Beneficiaries -40 returnees and refugee’s representatives, 8 relief and rehabilitation commission officials, 8 county administrators’ to participate in selecting 3500 Households for a period of 5 days. Meals and refreshments served at USD7 per person for a perod of 5 days.</t>
  </si>
  <si>
    <t>v) Distribution of food and non food items</t>
  </si>
  <si>
    <t>Trips</t>
  </si>
  <si>
    <t>Households</t>
  </si>
  <si>
    <t xml:space="preserve">Cash distribution to 3500 households at a USD25 per household. </t>
  </si>
  <si>
    <t xml:space="preserve"> iv)  Procuring of food and non food items. Each of the 3500HHs to receive food and non food items valued at USD 50 per household.  </t>
  </si>
  <si>
    <t>Nile Care Advocacy for Peace and Development (NILECAPD).</t>
  </si>
  <si>
    <t xml:space="preserve">Date: (01/02/2024 - 31/07/2024)
</t>
  </si>
  <si>
    <t>Program total (USD)</t>
  </si>
  <si>
    <t>Amount in USD</t>
  </si>
  <si>
    <t xml:space="preserve">Supplies </t>
  </si>
  <si>
    <t xml:space="preserve">Equipment </t>
  </si>
  <si>
    <t>V) Transportation of food and non food items-Food and non food items transported form Malakal, Aweil and Raja, Renk and Maban to distribution points using boats. Estimated cost set at USD1200 per trip. A total of 8 trips projected to transport all the times to final distribution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</si>
</sst>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2" fillId="0" borderId="8" xfId="1" applyFont="1" applyBorder="1" applyAlignment="1">
      <alignment horizontal="left" vertical="center" wrapText="1"/>
    </xf>
    <xf numFmtId="43" fontId="2" fillId="5" borderId="8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9" fontId="2" fillId="0" borderId="8" xfId="0" applyNumberFormat="1" applyFont="1" applyBorder="1" applyAlignment="1">
      <alignment horizontal="left" vertical="center" wrapText="1"/>
    </xf>
    <xf numFmtId="43" fontId="2" fillId="4" borderId="8" xfId="1" applyFont="1" applyFill="1" applyBorder="1" applyAlignment="1">
      <alignment horizontal="left" vertical="center" wrapText="1"/>
    </xf>
    <xf numFmtId="0" fontId="2" fillId="0" borderId="0" xfId="0" applyFo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vertical="center" wrapText="1"/>
    </xf>
    <xf numFmtId="10" fontId="2" fillId="0" borderId="8" xfId="0" applyNumberFormat="1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9" fontId="2" fillId="5" borderId="8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43" fontId="2" fillId="0" borderId="8" xfId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3" borderId="1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M48" sqref="M48"/>
    </sheetView>
  </sheetViews>
  <sheetFormatPr defaultRowHeight="13" x14ac:dyDescent="0.3"/>
  <cols>
    <col min="1" max="1" width="7.26953125" style="24" customWidth="1"/>
    <col min="2" max="2" width="8.7265625" style="24"/>
    <col min="3" max="3" width="31.26953125" style="6" customWidth="1"/>
    <col min="4" max="4" width="11.90625" style="25" customWidth="1"/>
    <col min="5" max="5" width="9.08984375" style="25" customWidth="1"/>
    <col min="6" max="6" width="9.90625" style="32" customWidth="1"/>
    <col min="7" max="7" width="7.7265625" style="25" customWidth="1"/>
    <col min="8" max="8" width="21.26953125" style="25" customWidth="1"/>
    <col min="9" max="16384" width="8.7265625" style="6"/>
  </cols>
  <sheetData>
    <row r="1" spans="1:8" ht="13.5" thickBot="1" x14ac:dyDescent="0.35">
      <c r="A1" s="41" t="s">
        <v>0</v>
      </c>
      <c r="B1" s="42"/>
      <c r="C1" s="42"/>
      <c r="D1" s="42"/>
      <c r="E1" s="42"/>
      <c r="F1" s="42"/>
      <c r="G1" s="42"/>
      <c r="H1" s="42"/>
    </row>
    <row r="2" spans="1:8" ht="13.5" thickBot="1" x14ac:dyDescent="0.35">
      <c r="A2" s="41" t="s">
        <v>87</v>
      </c>
      <c r="B2" s="42"/>
      <c r="C2" s="42"/>
      <c r="D2" s="42"/>
      <c r="E2" s="42"/>
      <c r="F2" s="42"/>
      <c r="G2" s="42"/>
      <c r="H2" s="42"/>
    </row>
    <row r="3" spans="1:8" ht="24.5" customHeight="1" thickBot="1" x14ac:dyDescent="0.35">
      <c r="A3" s="41" t="s">
        <v>88</v>
      </c>
      <c r="B3" s="42"/>
      <c r="C3" s="42"/>
      <c r="D3" s="42"/>
      <c r="E3" s="42"/>
      <c r="F3" s="42"/>
      <c r="G3" s="42"/>
      <c r="H3" s="42"/>
    </row>
    <row r="4" spans="1:8" ht="13.5" thickBot="1" x14ac:dyDescent="0.35">
      <c r="A4" s="7"/>
      <c r="B4" s="8"/>
      <c r="C4" s="9"/>
      <c r="D4" s="10"/>
      <c r="E4" s="10"/>
      <c r="F4" s="26"/>
      <c r="G4" s="10"/>
      <c r="H4" s="10"/>
    </row>
    <row r="5" spans="1:8" ht="13.5" thickBot="1" x14ac:dyDescent="0.35">
      <c r="A5" s="43"/>
      <c r="B5" s="44"/>
      <c r="C5" s="45"/>
      <c r="D5" s="49" t="s">
        <v>1</v>
      </c>
      <c r="E5" s="50"/>
      <c r="F5" s="50"/>
      <c r="G5" s="51"/>
      <c r="H5" s="52" t="s">
        <v>89</v>
      </c>
    </row>
    <row r="6" spans="1:8" ht="26.5" thickBot="1" x14ac:dyDescent="0.35">
      <c r="A6" s="46"/>
      <c r="B6" s="47"/>
      <c r="C6" s="48"/>
      <c r="D6" s="11" t="s">
        <v>2</v>
      </c>
      <c r="E6" s="11" t="s">
        <v>3</v>
      </c>
      <c r="F6" s="27" t="s">
        <v>90</v>
      </c>
      <c r="G6" s="11" t="s">
        <v>4</v>
      </c>
      <c r="H6" s="53"/>
    </row>
    <row r="7" spans="1:8" ht="39.5" thickBot="1" x14ac:dyDescent="0.35">
      <c r="A7" s="12" t="s">
        <v>5</v>
      </c>
      <c r="B7" s="13"/>
      <c r="C7" s="14" t="s">
        <v>6</v>
      </c>
      <c r="D7" s="15" t="s">
        <v>7</v>
      </c>
      <c r="E7" s="15"/>
      <c r="F7" s="28" t="s">
        <v>8</v>
      </c>
      <c r="G7" s="15" t="s">
        <v>9</v>
      </c>
      <c r="H7" s="15"/>
    </row>
    <row r="8" spans="1:8" ht="13.5" thickBot="1" x14ac:dyDescent="0.35">
      <c r="A8" s="36" t="s">
        <v>10</v>
      </c>
      <c r="B8" s="37"/>
      <c r="C8" s="35" t="s">
        <v>70</v>
      </c>
      <c r="D8" s="3" t="s">
        <v>49</v>
      </c>
      <c r="E8" s="3">
        <v>6</v>
      </c>
      <c r="F8" s="29">
        <v>650</v>
      </c>
      <c r="G8" s="17">
        <v>0.2</v>
      </c>
      <c r="H8" s="1">
        <f>E8*F8*G8</f>
        <v>780</v>
      </c>
    </row>
    <row r="9" spans="1:8" ht="13.5" thickBot="1" x14ac:dyDescent="0.35">
      <c r="A9" s="36" t="s">
        <v>11</v>
      </c>
      <c r="B9" s="37"/>
      <c r="C9" s="35" t="s">
        <v>71</v>
      </c>
      <c r="D9" s="3" t="s">
        <v>49</v>
      </c>
      <c r="E9" s="3">
        <v>6</v>
      </c>
      <c r="F9" s="29">
        <v>800</v>
      </c>
      <c r="G9" s="17">
        <v>0.2</v>
      </c>
      <c r="H9" s="1">
        <f t="shared" ref="H9:H13" si="0">E9*F9*G9</f>
        <v>960</v>
      </c>
    </row>
    <row r="10" spans="1:8" ht="39.5" thickBot="1" x14ac:dyDescent="0.35">
      <c r="A10" s="33" t="s">
        <v>42</v>
      </c>
      <c r="B10" s="34"/>
      <c r="C10" s="35" t="s">
        <v>77</v>
      </c>
      <c r="D10" s="3" t="s">
        <v>49</v>
      </c>
      <c r="E10" s="3">
        <v>6</v>
      </c>
      <c r="F10" s="29">
        <v>2000</v>
      </c>
      <c r="G10" s="17">
        <v>1</v>
      </c>
      <c r="H10" s="1">
        <f t="shared" si="0"/>
        <v>12000</v>
      </c>
    </row>
    <row r="11" spans="1:8" ht="13.5" thickBot="1" x14ac:dyDescent="0.35">
      <c r="A11" s="36" t="s">
        <v>43</v>
      </c>
      <c r="B11" s="37"/>
      <c r="C11" s="35" t="s">
        <v>72</v>
      </c>
      <c r="D11" s="3" t="s">
        <v>49</v>
      </c>
      <c r="E11" s="3">
        <v>6</v>
      </c>
      <c r="F11" s="30">
        <v>700</v>
      </c>
      <c r="G11" s="17">
        <v>0.2</v>
      </c>
      <c r="H11" s="1">
        <f t="shared" si="0"/>
        <v>840</v>
      </c>
    </row>
    <row r="12" spans="1:8" ht="13.5" thickBot="1" x14ac:dyDescent="0.35">
      <c r="A12" s="33" t="s">
        <v>73</v>
      </c>
      <c r="B12" s="34"/>
      <c r="C12" s="35" t="s">
        <v>75</v>
      </c>
      <c r="D12" s="3" t="s">
        <v>49</v>
      </c>
      <c r="E12" s="3">
        <v>6</v>
      </c>
      <c r="F12" s="30">
        <v>1200</v>
      </c>
      <c r="G12" s="17">
        <v>0.2</v>
      </c>
      <c r="H12" s="1">
        <f t="shared" si="0"/>
        <v>1440</v>
      </c>
    </row>
    <row r="13" spans="1:8" ht="39.5" thickBot="1" x14ac:dyDescent="0.35">
      <c r="A13" s="36" t="s">
        <v>74</v>
      </c>
      <c r="B13" s="37"/>
      <c r="C13" s="35" t="s">
        <v>78</v>
      </c>
      <c r="D13" s="3" t="s">
        <v>49</v>
      </c>
      <c r="E13" s="3">
        <v>30</v>
      </c>
      <c r="F13" s="30">
        <v>225</v>
      </c>
      <c r="G13" s="17">
        <v>1</v>
      </c>
      <c r="H13" s="1">
        <f t="shared" si="0"/>
        <v>6750</v>
      </c>
    </row>
    <row r="14" spans="1:8" ht="13.5" thickBot="1" x14ac:dyDescent="0.35">
      <c r="A14" s="38" t="s">
        <v>12</v>
      </c>
      <c r="B14" s="39"/>
      <c r="C14" s="40"/>
      <c r="D14" s="18"/>
      <c r="E14" s="18"/>
      <c r="F14" s="31"/>
      <c r="G14" s="18"/>
      <c r="H14" s="2">
        <f>SUM(H8:H13)</f>
        <v>22770</v>
      </c>
    </row>
    <row r="15" spans="1:8" ht="13.5" thickBot="1" x14ac:dyDescent="0.35">
      <c r="A15" s="12" t="s">
        <v>13</v>
      </c>
      <c r="B15" s="13"/>
      <c r="C15" s="14" t="s">
        <v>14</v>
      </c>
      <c r="D15" s="15"/>
      <c r="E15" s="15"/>
      <c r="F15" s="28"/>
      <c r="G15" s="15"/>
      <c r="H15" s="5"/>
    </row>
    <row r="16" spans="1:8" ht="13.5" thickBot="1" x14ac:dyDescent="0.35">
      <c r="A16" s="36" t="s">
        <v>15</v>
      </c>
      <c r="B16" s="37"/>
      <c r="C16" s="16" t="s">
        <v>44</v>
      </c>
      <c r="D16" s="3"/>
      <c r="E16" s="3"/>
      <c r="F16" s="30"/>
      <c r="G16" s="17"/>
      <c r="H16" s="1">
        <f>E16*F16*G16</f>
        <v>0</v>
      </c>
    </row>
    <row r="17" spans="1:8" ht="13.5" thickBot="1" x14ac:dyDescent="0.35">
      <c r="A17" s="36" t="s">
        <v>16</v>
      </c>
      <c r="B17" s="37"/>
      <c r="C17" s="16" t="s">
        <v>45</v>
      </c>
      <c r="D17" s="3"/>
      <c r="E17" s="3"/>
      <c r="F17" s="30"/>
      <c r="G17" s="3"/>
      <c r="H17" s="1">
        <f>E17*F17*G17</f>
        <v>0</v>
      </c>
    </row>
    <row r="18" spans="1:8" ht="13.5" thickBot="1" x14ac:dyDescent="0.35">
      <c r="A18" s="38" t="s">
        <v>17</v>
      </c>
      <c r="B18" s="39"/>
      <c r="C18" s="40"/>
      <c r="D18" s="18"/>
      <c r="E18" s="18"/>
      <c r="F18" s="31"/>
      <c r="G18" s="18"/>
      <c r="H18" s="2">
        <f>SUM(H16:H17)</f>
        <v>0</v>
      </c>
    </row>
    <row r="19" spans="1:8" ht="13.5" thickBot="1" x14ac:dyDescent="0.35">
      <c r="A19" s="12" t="s">
        <v>18</v>
      </c>
      <c r="B19" s="13"/>
      <c r="C19" s="14" t="s">
        <v>19</v>
      </c>
      <c r="D19" s="15" t="s">
        <v>20</v>
      </c>
      <c r="E19" s="15" t="s">
        <v>21</v>
      </c>
      <c r="F19" s="28" t="s">
        <v>22</v>
      </c>
      <c r="G19" s="15" t="s">
        <v>9</v>
      </c>
      <c r="H19" s="5"/>
    </row>
    <row r="20" spans="1:8" ht="26.5" thickBot="1" x14ac:dyDescent="0.35">
      <c r="A20" s="36" t="s">
        <v>23</v>
      </c>
      <c r="B20" s="37"/>
      <c r="C20" s="16" t="s">
        <v>68</v>
      </c>
      <c r="D20" s="3" t="s">
        <v>60</v>
      </c>
      <c r="E20" s="3">
        <v>8</v>
      </c>
      <c r="F20" s="30">
        <v>550</v>
      </c>
      <c r="G20" s="4">
        <v>0.9</v>
      </c>
      <c r="H20" s="1">
        <f>E20*F20*G20</f>
        <v>3960</v>
      </c>
    </row>
    <row r="21" spans="1:8" ht="26.5" thickBot="1" x14ac:dyDescent="0.35">
      <c r="A21" s="36" t="s">
        <v>24</v>
      </c>
      <c r="B21" s="37"/>
      <c r="C21" s="16" t="s">
        <v>69</v>
      </c>
      <c r="D21" s="3" t="s">
        <v>61</v>
      </c>
      <c r="E21" s="3">
        <v>20</v>
      </c>
      <c r="F21" s="30">
        <v>180</v>
      </c>
      <c r="G21" s="4">
        <v>0.65</v>
      </c>
      <c r="H21" s="1">
        <f t="shared" ref="H21" si="1">E21*F21*G21</f>
        <v>2340</v>
      </c>
    </row>
    <row r="22" spans="1:8" ht="13.5" thickBot="1" x14ac:dyDescent="0.35">
      <c r="A22" s="38" t="s">
        <v>25</v>
      </c>
      <c r="B22" s="39"/>
      <c r="C22" s="40"/>
      <c r="D22" s="18"/>
      <c r="E22" s="18"/>
      <c r="F22" s="31"/>
      <c r="G22" s="18"/>
      <c r="H22" s="2">
        <f>SUM(H20:H21)</f>
        <v>6300</v>
      </c>
    </row>
    <row r="23" spans="1:8" ht="13.5" thickBot="1" x14ac:dyDescent="0.35">
      <c r="A23" s="12" t="s">
        <v>26</v>
      </c>
      <c r="B23" s="13"/>
      <c r="C23" s="14" t="s">
        <v>92</v>
      </c>
      <c r="D23" s="15"/>
      <c r="E23" s="15" t="s">
        <v>27</v>
      </c>
      <c r="F23" s="28" t="s">
        <v>28</v>
      </c>
      <c r="G23" s="15"/>
      <c r="H23" s="5"/>
    </row>
    <row r="24" spans="1:8" ht="13.5" thickBot="1" x14ac:dyDescent="0.35">
      <c r="A24" s="36" t="s">
        <v>29</v>
      </c>
      <c r="B24" s="37"/>
      <c r="C24" s="16" t="s">
        <v>64</v>
      </c>
      <c r="D24" s="3" t="s">
        <v>50</v>
      </c>
      <c r="E24" s="3">
        <v>1</v>
      </c>
      <c r="F24" s="30">
        <v>500</v>
      </c>
      <c r="G24" s="4">
        <v>1</v>
      </c>
      <c r="H24" s="1">
        <f>E24*F24*G24</f>
        <v>500</v>
      </c>
    </row>
    <row r="25" spans="1:8" ht="13.5" thickBot="1" x14ac:dyDescent="0.35">
      <c r="A25" s="36" t="s">
        <v>30</v>
      </c>
      <c r="B25" s="37"/>
      <c r="C25" s="16" t="s">
        <v>63</v>
      </c>
      <c r="D25" s="3" t="s">
        <v>50</v>
      </c>
      <c r="E25" s="3">
        <v>1</v>
      </c>
      <c r="F25" s="30">
        <v>257</v>
      </c>
      <c r="G25" s="4">
        <v>0.8</v>
      </c>
      <c r="H25" s="1">
        <f>E25*F25*G25</f>
        <v>205.60000000000002</v>
      </c>
    </row>
    <row r="26" spans="1:8" ht="13.5" thickBot="1" x14ac:dyDescent="0.35">
      <c r="A26" s="38" t="s">
        <v>31</v>
      </c>
      <c r="B26" s="39"/>
      <c r="C26" s="40"/>
      <c r="D26" s="18"/>
      <c r="E26" s="18"/>
      <c r="F26" s="31"/>
      <c r="G26" s="18"/>
      <c r="H26" s="2">
        <f>SUM(H24:H25)</f>
        <v>705.6</v>
      </c>
    </row>
    <row r="27" spans="1:8" ht="13.5" thickBot="1" x14ac:dyDescent="0.35">
      <c r="A27" s="12" t="s">
        <v>32</v>
      </c>
      <c r="B27" s="13"/>
      <c r="C27" s="14" t="s">
        <v>91</v>
      </c>
      <c r="D27" s="15"/>
      <c r="E27" s="15" t="s">
        <v>27</v>
      </c>
      <c r="F27" s="28" t="s">
        <v>28</v>
      </c>
      <c r="G27" s="15"/>
      <c r="H27" s="5"/>
    </row>
    <row r="28" spans="1:8" ht="13.5" thickBot="1" x14ac:dyDescent="0.35">
      <c r="A28" s="36" t="s">
        <v>33</v>
      </c>
      <c r="B28" s="37"/>
      <c r="C28" s="16" t="s">
        <v>51</v>
      </c>
      <c r="D28" s="3" t="s">
        <v>52</v>
      </c>
      <c r="E28" s="3">
        <v>6</v>
      </c>
      <c r="F28" s="30">
        <v>200</v>
      </c>
      <c r="G28" s="4">
        <v>0.45</v>
      </c>
      <c r="H28" s="1">
        <f>E28*F28*G28</f>
        <v>540</v>
      </c>
    </row>
    <row r="29" spans="1:8" ht="104.5" thickBot="1" x14ac:dyDescent="0.35">
      <c r="A29" s="36" t="s">
        <v>56</v>
      </c>
      <c r="B29" s="37"/>
      <c r="C29" s="16" t="s">
        <v>79</v>
      </c>
      <c r="D29" s="3" t="s">
        <v>49</v>
      </c>
      <c r="E29" s="3">
        <v>56</v>
      </c>
      <c r="F29" s="30">
        <v>16</v>
      </c>
      <c r="G29" s="4">
        <v>1</v>
      </c>
      <c r="H29" s="1">
        <f t="shared" ref="H29:H34" si="2">E29*F29*G29</f>
        <v>896</v>
      </c>
    </row>
    <row r="30" spans="1:8" ht="65.5" thickBot="1" x14ac:dyDescent="0.35">
      <c r="A30" s="36" t="s">
        <v>57</v>
      </c>
      <c r="B30" s="37"/>
      <c r="C30" s="16" t="s">
        <v>80</v>
      </c>
      <c r="D30" s="3" t="s">
        <v>53</v>
      </c>
      <c r="E30" s="3">
        <v>4</v>
      </c>
      <c r="F30" s="30">
        <v>210</v>
      </c>
      <c r="G30" s="4">
        <v>1</v>
      </c>
      <c r="H30" s="1">
        <f t="shared" si="2"/>
        <v>840</v>
      </c>
    </row>
    <row r="31" spans="1:8" ht="117.5" thickBot="1" x14ac:dyDescent="0.35">
      <c r="A31" s="33" t="s">
        <v>58</v>
      </c>
      <c r="B31" s="34"/>
      <c r="C31" s="16" t="s">
        <v>81</v>
      </c>
      <c r="D31" s="3" t="s">
        <v>53</v>
      </c>
      <c r="E31" s="3">
        <v>56</v>
      </c>
      <c r="F31" s="30">
        <v>35</v>
      </c>
      <c r="G31" s="4">
        <v>1</v>
      </c>
      <c r="H31" s="1">
        <f t="shared" si="2"/>
        <v>1960</v>
      </c>
    </row>
    <row r="32" spans="1:8" ht="26.5" thickBot="1" x14ac:dyDescent="0.35">
      <c r="A32" s="33"/>
      <c r="B32" s="34"/>
      <c r="C32" s="16" t="s">
        <v>85</v>
      </c>
      <c r="D32" s="3" t="s">
        <v>84</v>
      </c>
      <c r="E32" s="3">
        <v>3500</v>
      </c>
      <c r="F32" s="30">
        <v>25</v>
      </c>
      <c r="G32" s="4">
        <v>1</v>
      </c>
      <c r="H32" s="1">
        <f t="shared" si="2"/>
        <v>87500</v>
      </c>
    </row>
    <row r="33" spans="1:8" ht="52.5" thickBot="1" x14ac:dyDescent="0.35">
      <c r="A33" s="36" t="s">
        <v>59</v>
      </c>
      <c r="B33" s="37"/>
      <c r="C33" s="16" t="s">
        <v>86</v>
      </c>
      <c r="D33" s="3" t="s">
        <v>84</v>
      </c>
      <c r="E33" s="3">
        <v>3500</v>
      </c>
      <c r="F33" s="30">
        <v>50</v>
      </c>
      <c r="G33" s="4">
        <v>1</v>
      </c>
      <c r="H33" s="1">
        <f t="shared" si="2"/>
        <v>175000</v>
      </c>
    </row>
    <row r="34" spans="1:8" ht="104.5" thickBot="1" x14ac:dyDescent="0.35">
      <c r="A34" s="33" t="s">
        <v>76</v>
      </c>
      <c r="B34" s="34"/>
      <c r="C34" s="16" t="s">
        <v>93</v>
      </c>
      <c r="D34" s="3" t="s">
        <v>83</v>
      </c>
      <c r="E34" s="3">
        <v>8</v>
      </c>
      <c r="F34" s="30">
        <v>1200</v>
      </c>
      <c r="G34" s="4">
        <v>1</v>
      </c>
      <c r="H34" s="1">
        <f t="shared" si="2"/>
        <v>9600</v>
      </c>
    </row>
    <row r="35" spans="1:8" ht="26.5" thickBot="1" x14ac:dyDescent="0.35">
      <c r="A35" s="36" t="s">
        <v>59</v>
      </c>
      <c r="B35" s="37"/>
      <c r="C35" s="16" t="s">
        <v>82</v>
      </c>
      <c r="D35" s="3">
        <f>-E341</f>
        <v>0</v>
      </c>
      <c r="E35" s="3">
        <v>0</v>
      </c>
      <c r="F35" s="30">
        <v>0</v>
      </c>
      <c r="G35" s="4">
        <v>0</v>
      </c>
      <c r="H35" s="1">
        <v>0</v>
      </c>
    </row>
    <row r="36" spans="1:8" ht="13.5" thickBot="1" x14ac:dyDescent="0.35">
      <c r="A36" s="38" t="s">
        <v>34</v>
      </c>
      <c r="B36" s="39"/>
      <c r="C36" s="40"/>
      <c r="D36" s="18"/>
      <c r="E36" s="18"/>
      <c r="F36" s="31"/>
      <c r="G36" s="18"/>
      <c r="H36" s="2">
        <f>H28+H29+H30+H31+H32+H33+H34+H35</f>
        <v>276336</v>
      </c>
    </row>
    <row r="37" spans="1:8" ht="13.5" thickBot="1" x14ac:dyDescent="0.35">
      <c r="A37" s="12" t="s">
        <v>35</v>
      </c>
      <c r="B37" s="13"/>
      <c r="C37" s="14" t="s">
        <v>47</v>
      </c>
      <c r="D37" s="15"/>
      <c r="E37" s="15"/>
      <c r="F37" s="28"/>
      <c r="G37" s="15"/>
      <c r="H37" s="5"/>
    </row>
    <row r="38" spans="1:8" ht="13.5" thickBot="1" x14ac:dyDescent="0.35">
      <c r="A38" s="19" t="s">
        <v>36</v>
      </c>
      <c r="B38" s="20"/>
      <c r="C38" s="21" t="s">
        <v>67</v>
      </c>
      <c r="D38" s="18" t="s">
        <v>53</v>
      </c>
      <c r="E38" s="18">
        <v>60</v>
      </c>
      <c r="F38" s="31">
        <v>75</v>
      </c>
      <c r="G38" s="22">
        <v>0.67</v>
      </c>
      <c r="H38" s="1">
        <f>E38*F38*G38</f>
        <v>3015</v>
      </c>
    </row>
    <row r="39" spans="1:8" ht="13.5" thickBot="1" x14ac:dyDescent="0.35">
      <c r="A39" s="19" t="s">
        <v>48</v>
      </c>
      <c r="B39" s="20"/>
      <c r="C39" s="21" t="s">
        <v>54</v>
      </c>
      <c r="D39" s="18" t="s">
        <v>53</v>
      </c>
      <c r="E39" s="18">
        <v>50</v>
      </c>
      <c r="F39" s="31">
        <v>150</v>
      </c>
      <c r="G39" s="22">
        <v>0.55000000000000004</v>
      </c>
      <c r="H39" s="1">
        <f>E39*F39*G39</f>
        <v>4125</v>
      </c>
    </row>
    <row r="40" spans="1:8" ht="15" thickBot="1" x14ac:dyDescent="0.35">
      <c r="A40" s="38" t="s">
        <v>62</v>
      </c>
      <c r="B40" s="54"/>
      <c r="C40" s="55"/>
      <c r="D40" s="18"/>
      <c r="E40" s="18"/>
      <c r="F40" s="31"/>
      <c r="G40" s="22"/>
      <c r="H40" s="1">
        <f>H38+H39</f>
        <v>7140</v>
      </c>
    </row>
    <row r="41" spans="1:8" ht="13.5" thickBot="1" x14ac:dyDescent="0.35">
      <c r="A41" s="12" t="s">
        <v>37</v>
      </c>
      <c r="B41" s="13"/>
      <c r="C41" s="14" t="s">
        <v>38</v>
      </c>
      <c r="D41" s="15"/>
      <c r="E41" s="15"/>
      <c r="F41" s="28"/>
      <c r="G41" s="15"/>
      <c r="H41" s="5"/>
    </row>
    <row r="42" spans="1:8" ht="13.5" thickBot="1" x14ac:dyDescent="0.35">
      <c r="A42" s="36" t="s">
        <v>39</v>
      </c>
      <c r="B42" s="37"/>
      <c r="C42" s="16" t="s">
        <v>66</v>
      </c>
      <c r="D42" s="3" t="s">
        <v>55</v>
      </c>
      <c r="E42" s="3">
        <v>6</v>
      </c>
      <c r="F42" s="30">
        <v>200</v>
      </c>
      <c r="G42" s="4">
        <v>0.28999999999999998</v>
      </c>
      <c r="H42" s="1">
        <f>E42*F42*G42</f>
        <v>348</v>
      </c>
    </row>
    <row r="43" spans="1:8" ht="13.5" thickBot="1" x14ac:dyDescent="0.35">
      <c r="A43" s="36" t="s">
        <v>39</v>
      </c>
      <c r="B43" s="37"/>
      <c r="C43" s="16" t="s">
        <v>65</v>
      </c>
      <c r="D43" s="3" t="s">
        <v>55</v>
      </c>
      <c r="E43" s="3">
        <v>6</v>
      </c>
      <c r="F43" s="30">
        <v>800</v>
      </c>
      <c r="G43" s="4">
        <v>0.28999999999999998</v>
      </c>
      <c r="H43" s="1">
        <f>E43*F43*G43</f>
        <v>1392</v>
      </c>
    </row>
    <row r="44" spans="1:8" ht="13.5" thickBot="1" x14ac:dyDescent="0.35">
      <c r="A44" s="38" t="s">
        <v>40</v>
      </c>
      <c r="B44" s="39"/>
      <c r="C44" s="40"/>
      <c r="D44" s="18"/>
      <c r="E44" s="18"/>
      <c r="F44" s="31"/>
      <c r="G44" s="18"/>
      <c r="H44" s="2">
        <f>H42+H43</f>
        <v>1740</v>
      </c>
    </row>
    <row r="45" spans="1:8" ht="13.5" thickBot="1" x14ac:dyDescent="0.35">
      <c r="A45" s="12" t="s">
        <v>41</v>
      </c>
      <c r="B45" s="13"/>
      <c r="C45" s="14" t="s">
        <v>46</v>
      </c>
      <c r="D45" s="15"/>
      <c r="E45" s="15"/>
      <c r="F45" s="28"/>
      <c r="G45" s="15"/>
      <c r="H45" s="5">
        <f>H14+H22+H26+H36+H40+H44</f>
        <v>314991.59999999998</v>
      </c>
    </row>
    <row r="46" spans="1:8" x14ac:dyDescent="0.3">
      <c r="A46" s="23"/>
    </row>
  </sheetData>
  <mergeCells count="30">
    <mergeCell ref="A20:B20"/>
    <mergeCell ref="A21:B21"/>
    <mergeCell ref="A36:C36"/>
    <mergeCell ref="A42:B42"/>
    <mergeCell ref="A44:C44"/>
    <mergeCell ref="A43:B43"/>
    <mergeCell ref="A22:C22"/>
    <mergeCell ref="A24:B24"/>
    <mergeCell ref="A25:B25"/>
    <mergeCell ref="A26:C26"/>
    <mergeCell ref="A28:B28"/>
    <mergeCell ref="A29:B29"/>
    <mergeCell ref="A30:B30"/>
    <mergeCell ref="A33:B33"/>
    <mergeCell ref="A35:B35"/>
    <mergeCell ref="A40:C40"/>
    <mergeCell ref="A17:B17"/>
    <mergeCell ref="A18:C18"/>
    <mergeCell ref="A16:B16"/>
    <mergeCell ref="A1:H1"/>
    <mergeCell ref="A2:H2"/>
    <mergeCell ref="A3:H3"/>
    <mergeCell ref="A5:C6"/>
    <mergeCell ref="D5:G5"/>
    <mergeCell ref="H5:H6"/>
    <mergeCell ref="A8:B8"/>
    <mergeCell ref="A9:B9"/>
    <mergeCell ref="A11:B11"/>
    <mergeCell ref="A13:B13"/>
    <mergeCell ref="A14:C14"/>
  </mergeCells>
  <pageMargins left="0.7" right="0.7" top="0.75" bottom="0.75" header="0.3" footer="0.3"/>
  <pageSetup scale="6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</dc:creator>
  <cp:lastModifiedBy>Bayak Puoch</cp:lastModifiedBy>
  <dcterms:created xsi:type="dcterms:W3CDTF">2022-10-31T13:49:08Z</dcterms:created>
  <dcterms:modified xsi:type="dcterms:W3CDTF">2024-01-21T05:41:19Z</dcterms:modified>
</cp:coreProperties>
</file>