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oji\Desktop\NGO Sadoqat\EBRD Community Initiative\"/>
    </mc:Choice>
  </mc:AlternateContent>
  <xr:revisionPtr revIDLastSave="0" documentId="13_ncr:1_{1D86A1ED-6BCA-408E-B6C9-9D8220C2E8FD}" xr6:coauthVersionLast="47" xr6:coauthVersionMax="47" xr10:uidLastSave="{00000000-0000-0000-0000-000000000000}"/>
  <bookViews>
    <workbookView xWindow="-110" yWindow="-110" windowWidth="19420" windowHeight="11500" firstSheet="1" activeTab="1" xr2:uid="{DAEE9562-B016-4F4B-9F26-6663FA5ABC03}"/>
  </bookViews>
  <sheets>
    <sheet name="Sumarry" sheetId="2" r:id="rId1"/>
    <sheet name="Construction Materials" sheetId="1" r:id="rId2"/>
    <sheet name="Electricity" sheetId="7" r:id="rId3"/>
    <sheet name="Equipment" sheetId="4" r:id="rId4"/>
    <sheet name="Furniture" sheetId="5" r:id="rId5"/>
    <sheet name="Labor Cost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5" l="1"/>
  <c r="F6" i="5"/>
  <c r="F7" i="5"/>
  <c r="F8" i="5"/>
  <c r="F9" i="5"/>
  <c r="F4" i="5"/>
  <c r="F10" i="5" s="1"/>
  <c r="F15" i="6"/>
  <c r="F14" i="6"/>
  <c r="F12" i="6"/>
  <c r="F30" i="4"/>
  <c r="F29" i="4"/>
  <c r="F28" i="4"/>
  <c r="F27" i="4"/>
  <c r="F26" i="4"/>
  <c r="F25" i="4"/>
  <c r="F24" i="4"/>
  <c r="F23" i="4"/>
  <c r="F22" i="4"/>
  <c r="F21" i="4"/>
  <c r="F20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18" i="7" l="1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C11" i="2"/>
  <c r="C12" i="2" s="1"/>
  <c r="F19" i="7" l="1"/>
  <c r="F133" i="1"/>
  <c r="F109" i="1"/>
  <c r="F108" i="1"/>
  <c r="F107" i="1"/>
  <c r="F106" i="1"/>
  <c r="F105" i="1"/>
  <c r="F104" i="1"/>
  <c r="F72" i="1"/>
  <c r="F23" i="1"/>
  <c r="F52" i="1"/>
  <c r="F26" i="1"/>
  <c r="F42" i="1"/>
  <c r="F49" i="1"/>
  <c r="F50" i="1"/>
  <c r="F58" i="1"/>
  <c r="F59" i="1"/>
  <c r="F40" i="1"/>
  <c r="F55" i="1"/>
  <c r="F12" i="1"/>
  <c r="F71" i="1"/>
  <c r="F70" i="1"/>
  <c r="F69" i="1"/>
  <c r="F68" i="1"/>
  <c r="F67" i="1"/>
  <c r="F66" i="1"/>
  <c r="F65" i="1"/>
  <c r="F64" i="1"/>
  <c r="F63" i="1"/>
  <c r="F62" i="1"/>
  <c r="F61" i="1"/>
  <c r="F60" i="1"/>
  <c r="F57" i="1"/>
  <c r="F56" i="1"/>
  <c r="F54" i="1"/>
  <c r="F53" i="1"/>
  <c r="F44" i="1"/>
  <c r="F51" i="1"/>
  <c r="F48" i="1"/>
  <c r="F47" i="1"/>
  <c r="F46" i="1"/>
  <c r="F45" i="1"/>
  <c r="F43" i="1"/>
  <c r="F41" i="1"/>
  <c r="F39" i="1"/>
  <c r="F38" i="1"/>
  <c r="F37" i="1"/>
  <c r="F36" i="1"/>
  <c r="F35" i="1"/>
  <c r="F34" i="1"/>
  <c r="F30" i="1"/>
  <c r="F33" i="1"/>
  <c r="F32" i="1"/>
  <c r="F31" i="1"/>
  <c r="F29" i="1"/>
  <c r="F25" i="1"/>
  <c r="F28" i="1"/>
  <c r="F27" i="1"/>
  <c r="F24" i="1"/>
  <c r="F21" i="1"/>
  <c r="F22" i="1"/>
  <c r="F19" i="1"/>
  <c r="F18" i="1"/>
  <c r="F17" i="1"/>
  <c r="F20" i="1"/>
  <c r="F15" i="1"/>
  <c r="F16" i="1"/>
  <c r="F14" i="1"/>
  <c r="F13" i="1"/>
  <c r="F10" i="1"/>
  <c r="F9" i="1"/>
  <c r="F8" i="1"/>
  <c r="F7" i="1"/>
  <c r="F6" i="1"/>
  <c r="F5" i="1"/>
  <c r="F4" i="1"/>
  <c r="F73" i="1" l="1"/>
</calcChain>
</file>

<file path=xl/sharedStrings.xml><?xml version="1.0" encoding="utf-8"?>
<sst xmlns="http://schemas.openxmlformats.org/spreadsheetml/2006/main" count="410" uniqueCount="253">
  <si>
    <t>Item English</t>
  </si>
  <si>
    <t>Item Russian</t>
  </si>
  <si>
    <t>unit of measurement</t>
  </si>
  <si>
    <t>quantity</t>
  </si>
  <si>
    <t>price per unit TJS</t>
  </si>
  <si>
    <t>price total TJS</t>
  </si>
  <si>
    <t>Alabaster</t>
  </si>
  <si>
    <t>Алебастр</t>
  </si>
  <si>
    <t>kg</t>
  </si>
  <si>
    <t>foundation bolt</t>
  </si>
  <si>
    <t>Анкер</t>
  </si>
  <si>
    <t>piece</t>
  </si>
  <si>
    <t>concrete bonding agent</t>
  </si>
  <si>
    <t>бетоноконтакт</t>
  </si>
  <si>
    <t>craftmate</t>
  </si>
  <si>
    <t>бита</t>
  </si>
  <si>
    <t>paint roller</t>
  </si>
  <si>
    <t>Валик</t>
  </si>
  <si>
    <t>paint roller set</t>
  </si>
  <si>
    <t>Валик набор</t>
  </si>
  <si>
    <t>basket</t>
  </si>
  <si>
    <t>ведро</t>
  </si>
  <si>
    <t>nail 0.70</t>
  </si>
  <si>
    <t>гвоздь</t>
  </si>
  <si>
    <t>primer adhesive for mixture</t>
  </si>
  <si>
    <t>грунт для отсыпки</t>
  </si>
  <si>
    <t>claircode</t>
  </si>
  <si>
    <t>грунтовка</t>
  </si>
  <si>
    <t>primer coat</t>
  </si>
  <si>
    <t>грунтовка для краски</t>
  </si>
  <si>
    <t>diamond disk</t>
  </si>
  <si>
    <t>диск алмазный</t>
  </si>
  <si>
    <t>iron door</t>
  </si>
  <si>
    <t>железная дверь</t>
  </si>
  <si>
    <t>cutting wheel</t>
  </si>
  <si>
    <t>диск отрезной</t>
  </si>
  <si>
    <t>cleaning disk</t>
  </si>
  <si>
    <t>диск очистка</t>
  </si>
  <si>
    <t>rawplug anchor</t>
  </si>
  <si>
    <t>дюпель гвоздь</t>
  </si>
  <si>
    <t>liquid nails</t>
  </si>
  <si>
    <t>жидкий гвоздь</t>
  </si>
  <si>
    <t>grout</t>
  </si>
  <si>
    <t>Затирка</t>
  </si>
  <si>
    <t>limewash</t>
  </si>
  <si>
    <t xml:space="preserve">известь </t>
  </si>
  <si>
    <t>brush</t>
  </si>
  <si>
    <t>кисточка</t>
  </si>
  <si>
    <t>PVA adhesive</t>
  </si>
  <si>
    <t>клей ПВА</t>
  </si>
  <si>
    <t>tile adhesive</t>
  </si>
  <si>
    <t>клей плиточный</t>
  </si>
  <si>
    <t>drill bit</t>
  </si>
  <si>
    <t>коронка</t>
  </si>
  <si>
    <t>paint (ceiling)</t>
  </si>
  <si>
    <t>краска для потолка</t>
  </si>
  <si>
    <t>bucket</t>
  </si>
  <si>
    <t>paint (oil) for wall</t>
  </si>
  <si>
    <t>Краска масляная для стены</t>
  </si>
  <si>
    <t>paint (flour)</t>
  </si>
  <si>
    <t>краска половая</t>
  </si>
  <si>
    <t>tile spacers</t>
  </si>
  <si>
    <t>крестик</t>
  </si>
  <si>
    <t>package</t>
  </si>
  <si>
    <t>knife</t>
  </si>
  <si>
    <t>лезвия для ножа</t>
  </si>
  <si>
    <t>masking tape</t>
  </si>
  <si>
    <t>Малярный скотч</t>
  </si>
  <si>
    <t>screed strip</t>
  </si>
  <si>
    <t>Маяк</t>
  </si>
  <si>
    <t>chocks</t>
  </si>
  <si>
    <t>мель</t>
  </si>
  <si>
    <t>garbage bag</t>
  </si>
  <si>
    <t>Мусорный мешок</t>
  </si>
  <si>
    <t>emery cloth</t>
  </si>
  <si>
    <t>Наждак</t>
  </si>
  <si>
    <t>thread</t>
  </si>
  <si>
    <t>Нитка</t>
  </si>
  <si>
    <t>construction foam</t>
  </si>
  <si>
    <t>Пена монтажная</t>
  </si>
  <si>
    <t>internal perfection angle</t>
  </si>
  <si>
    <t>Перфоуголок</t>
  </si>
  <si>
    <t>glows</t>
  </si>
  <si>
    <t>Перчатка</t>
  </si>
  <si>
    <t>sand</t>
  </si>
  <si>
    <t>песок</t>
  </si>
  <si>
    <t>m3</t>
  </si>
  <si>
    <t>crest</t>
  </si>
  <si>
    <t>пик</t>
  </si>
  <si>
    <t>tile for flour</t>
  </si>
  <si>
    <t>плитка для пола</t>
  </si>
  <si>
    <t>m2</t>
  </si>
  <si>
    <t>tile for wall</t>
  </si>
  <si>
    <t>плитка для стены</t>
  </si>
  <si>
    <t>carrier</t>
  </si>
  <si>
    <t>window cill board</t>
  </si>
  <si>
    <t>подоконник</t>
  </si>
  <si>
    <t>m</t>
  </si>
  <si>
    <t>ROTBAND gypsum plaster</t>
  </si>
  <si>
    <t>ротбанд</t>
  </si>
  <si>
    <t xml:space="preserve">bag </t>
  </si>
  <si>
    <t>screw with pressing backpad</t>
  </si>
  <si>
    <t>саморез</t>
  </si>
  <si>
    <t>screw drill</t>
  </si>
  <si>
    <t>сверло</t>
  </si>
  <si>
    <t>mesh tile</t>
  </si>
  <si>
    <t>серпянка</t>
  </si>
  <si>
    <t>net</t>
  </si>
  <si>
    <t>сетка для штукатурки</t>
  </si>
  <si>
    <t>bowl</t>
  </si>
  <si>
    <t>тазик</t>
  </si>
  <si>
    <t>smoothing trowel</t>
  </si>
  <si>
    <t>терка</t>
  </si>
  <si>
    <t>Fugen</t>
  </si>
  <si>
    <t>Фуген</t>
  </si>
  <si>
    <t>packaging film</t>
  </si>
  <si>
    <t>Целлофан</t>
  </si>
  <si>
    <t>meter</t>
  </si>
  <si>
    <t>cement</t>
  </si>
  <si>
    <t>цемент</t>
  </si>
  <si>
    <t>ton</t>
  </si>
  <si>
    <t>wooden plug</t>
  </si>
  <si>
    <t>чопик</t>
  </si>
  <si>
    <t>putty for gypsum</t>
  </si>
  <si>
    <t>Шпаклевка гипс</t>
  </si>
  <si>
    <t>finishing putty</t>
  </si>
  <si>
    <t>Шпаклевка финишная</t>
  </si>
  <si>
    <t>wooden beading</t>
  </si>
  <si>
    <t>штапик</t>
  </si>
  <si>
    <t>гипсокартон</t>
  </si>
  <si>
    <t>Профиль потолочный</t>
  </si>
  <si>
    <t>Направляющий</t>
  </si>
  <si>
    <t>Саморез 1,5</t>
  </si>
  <si>
    <t>Саморез 0,5</t>
  </si>
  <si>
    <t>Плинтус для потолка</t>
  </si>
  <si>
    <t>Плинтус для пола</t>
  </si>
  <si>
    <t>Окна  пластиковые</t>
  </si>
  <si>
    <t>Кафель</t>
  </si>
  <si>
    <t>плиточный клей</t>
  </si>
  <si>
    <t xml:space="preserve">Затирка </t>
  </si>
  <si>
    <t>spalls</t>
  </si>
  <si>
    <t>щебень</t>
  </si>
  <si>
    <t>Light switch I</t>
  </si>
  <si>
    <t>Выключатель I</t>
  </si>
  <si>
    <t>Light switch II</t>
  </si>
  <si>
    <t>Выключатель II</t>
  </si>
  <si>
    <t>insulating tape</t>
  </si>
  <si>
    <t>Изолента</t>
  </si>
  <si>
    <t>flat-cable jumber</t>
  </si>
  <si>
    <t>Перемычка</t>
  </si>
  <si>
    <t>junction box</t>
  </si>
  <si>
    <t>распределительная коробка</t>
  </si>
  <si>
    <t>Подразетник</t>
  </si>
  <si>
    <t>Розетка 1</t>
  </si>
  <si>
    <t>Protective cutout device</t>
  </si>
  <si>
    <t>УЗО (устройство защитного отключения)</t>
  </si>
  <si>
    <t>neutral bus</t>
  </si>
  <si>
    <t>Шина нулевая</t>
  </si>
  <si>
    <t>Circuit breaker 10A</t>
  </si>
  <si>
    <t>Электрический автомат 10A</t>
  </si>
  <si>
    <t>Circuit breaker 16A</t>
  </si>
  <si>
    <t>Электрический автомат 16А</t>
  </si>
  <si>
    <t>Электрощит 16</t>
  </si>
  <si>
    <t>кабель 6</t>
  </si>
  <si>
    <t>кабель 4</t>
  </si>
  <si>
    <t xml:space="preserve">лампочка LED </t>
  </si>
  <si>
    <t>Dismantling</t>
  </si>
  <si>
    <t>демонтаж</t>
  </si>
  <si>
    <t>painting work</t>
  </si>
  <si>
    <t>малярная работа</t>
  </si>
  <si>
    <t>electricity installation</t>
  </si>
  <si>
    <t>проведение электросистемы</t>
  </si>
  <si>
    <t xml:space="preserve">screed coating </t>
  </si>
  <si>
    <t>стяжка</t>
  </si>
  <si>
    <t>laying ceramic tiles</t>
  </si>
  <si>
    <t>укладка плитки</t>
  </si>
  <si>
    <t>sanitary engineering works</t>
  </si>
  <si>
    <t>установка сантехники</t>
  </si>
  <si>
    <t>установка потолка</t>
  </si>
  <si>
    <t>plaster finishing activities</t>
  </si>
  <si>
    <t>штукатурная работа</t>
  </si>
  <si>
    <t>Стол</t>
  </si>
  <si>
    <t>стул</t>
  </si>
  <si>
    <t>Компютер</t>
  </si>
  <si>
    <t>Проектор</t>
  </si>
  <si>
    <t>доска</t>
  </si>
  <si>
    <t>Жалюзи</t>
  </si>
  <si>
    <t>Furniture</t>
  </si>
  <si>
    <t>EQUIPMENT</t>
  </si>
  <si>
    <t>LABOR COST</t>
  </si>
  <si>
    <t>FURNITURE</t>
  </si>
  <si>
    <t>Камераи назоратӣ</t>
  </si>
  <si>
    <t>Financial Plan</t>
  </si>
  <si>
    <t>IT Lab Resource Center for Youth and Women in Devashtich</t>
  </si>
  <si>
    <t>Construction Materials</t>
  </si>
  <si>
    <t>Equipment</t>
  </si>
  <si>
    <t>Item (English)</t>
  </si>
  <si>
    <t>Item (Russian)</t>
  </si>
  <si>
    <t>Строительные материалы</t>
  </si>
  <si>
    <t>Электричество</t>
  </si>
  <si>
    <t>Оборудование</t>
  </si>
  <si>
    <t>Мебель</t>
  </si>
  <si>
    <t xml:space="preserve">Electricity System  </t>
  </si>
  <si>
    <t>Cost (TJS)</t>
  </si>
  <si>
    <t>Labor Cost</t>
  </si>
  <si>
    <t>IT Lab Resource Center for Youth and Women in Devashtich District</t>
  </si>
  <si>
    <t>SUBTOTAL</t>
  </si>
  <si>
    <t>ceiling installation</t>
  </si>
  <si>
    <t>Камера</t>
  </si>
  <si>
    <t>Жесткий диск HDD 1TB</t>
  </si>
  <si>
    <t>Сим 2в1</t>
  </si>
  <si>
    <t>Коннектор RJ45</t>
  </si>
  <si>
    <t>БлокПитание 12v10A</t>
  </si>
  <si>
    <t>РазъемПитание</t>
  </si>
  <si>
    <t>ХабСвитч 8порт</t>
  </si>
  <si>
    <t>Electricity System</t>
  </si>
  <si>
    <t>Муш(Мыш)</t>
  </si>
  <si>
    <t>НаушникМикрофон(2в1)</t>
  </si>
  <si>
    <t>Проектор лапмовый (Epson, BENQ, Optoma)</t>
  </si>
  <si>
    <t>Экран для проектора(Настен)</t>
  </si>
  <si>
    <t>Кранштейн</t>
  </si>
  <si>
    <t>Штатив Камера</t>
  </si>
  <si>
    <t>Веб-камеры для конференц-связи(
Система видеоконференций Yealink VC200)</t>
  </si>
  <si>
    <t>Телевизор</t>
  </si>
  <si>
    <t>Стойка для телевизора на колесах</t>
  </si>
  <si>
    <t>Доска электронная Сенсорная</t>
  </si>
  <si>
    <t>Hub Switch 32port</t>
  </si>
  <si>
    <t>UTP Cable 6cat</t>
  </si>
  <si>
    <t>Grand Total</t>
  </si>
  <si>
    <t>Total in EURO</t>
  </si>
  <si>
    <t>Микшерный пульт, джек мини кабелья и аудио usb для подачи и принятие качественного звука</t>
  </si>
  <si>
    <t>Ноутбук - RAM 8, USB 4, SSD 128gb + HDMI out - 8500</t>
  </si>
  <si>
    <t>Printer</t>
  </si>
  <si>
    <t>Ноутбук</t>
  </si>
  <si>
    <t>Монитор для камер наблюдения</t>
  </si>
  <si>
    <t>Беспроводной ручной микрофон - 2шт, 1 шт зарядник + 8 аккумуляторных батарей  &gt; для подачи сигнала речи и звука из зала в Зум</t>
  </si>
  <si>
    <t>Источник бесперебойного электричества</t>
  </si>
  <si>
    <t>installation of equipment</t>
  </si>
  <si>
    <t>установка оборудования</t>
  </si>
  <si>
    <t>Подвес</t>
  </si>
  <si>
    <t>15 % Tax for hired labor</t>
  </si>
  <si>
    <t>TOTAL</t>
  </si>
  <si>
    <t>компьютерный стол</t>
  </si>
  <si>
    <t>стол для координатора</t>
  </si>
  <si>
    <t>стул для координатора</t>
  </si>
  <si>
    <t>стол</t>
  </si>
  <si>
    <t>шкаф</t>
  </si>
  <si>
    <t>computer table</t>
  </si>
  <si>
    <t>chair</t>
  </si>
  <si>
    <t>chair for coordinator</t>
  </si>
  <si>
    <t>table for coordinator</t>
  </si>
  <si>
    <t>table</t>
  </si>
  <si>
    <t>bookshelf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</si>
</sst>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</font>
    <font>
      <b/>
      <sz val="14"/>
      <color theme="1"/>
      <name val="Palatino Linotype"/>
      <family val="1"/>
      <charset val="204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vertical="distributed"/>
    </xf>
    <xf numFmtId="0" fontId="3" fillId="2" borderId="1" xfId="0" applyFont="1" applyFill="1" applyBorder="1"/>
    <xf numFmtId="0" fontId="3" fillId="0" borderId="1" xfId="0" applyFont="1" applyBorder="1"/>
    <xf numFmtId="0" fontId="3" fillId="0" borderId="0" xfId="0" applyFont="1"/>
    <xf numFmtId="0" fontId="4" fillId="2" borderId="1" xfId="0" applyFont="1" applyFill="1" applyBorder="1"/>
    <xf numFmtId="0" fontId="3" fillId="2" borderId="2" xfId="0" applyFont="1" applyFill="1" applyBorder="1"/>
    <xf numFmtId="0" fontId="2" fillId="0" borderId="0" xfId="0" applyFont="1" applyAlignment="1">
      <alignment horizontal="center" vertical="distributed"/>
    </xf>
    <xf numFmtId="0" fontId="3" fillId="0" borderId="2" xfId="0" applyFont="1" applyBorder="1"/>
    <xf numFmtId="0" fontId="3" fillId="0" borderId="5" xfId="0" applyFont="1" applyBorder="1"/>
    <xf numFmtId="0" fontId="3" fillId="0" borderId="7" xfId="0" applyFont="1" applyBorder="1"/>
    <xf numFmtId="0" fontId="5" fillId="0" borderId="0" xfId="0" applyFont="1"/>
    <xf numFmtId="0" fontId="3" fillId="2" borderId="9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0" fillId="0" borderId="1" xfId="0" applyBorder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1" fillId="0" borderId="0" xfId="0" applyFont="1"/>
    <xf numFmtId="0" fontId="9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/>
    <xf numFmtId="0" fontId="1" fillId="0" borderId="1" xfId="0" applyFont="1" applyBorder="1"/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top" wrapText="1"/>
    </xf>
    <xf numFmtId="0" fontId="9" fillId="0" borderId="0" xfId="0" applyFont="1"/>
    <xf numFmtId="0" fontId="2" fillId="0" borderId="0" xfId="0" applyFont="1"/>
    <xf numFmtId="0" fontId="8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64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EF54E-603C-486B-AE92-120BCE2C02F2}">
  <dimension ref="A1:D12"/>
  <sheetViews>
    <sheetView workbookViewId="0">
      <selection activeCell="G8" sqref="G8"/>
    </sheetView>
  </sheetViews>
  <sheetFormatPr defaultRowHeight="14.5" x14ac:dyDescent="0.35"/>
  <cols>
    <col min="1" max="1" width="38.36328125" bestFit="1" customWidth="1"/>
    <col min="2" max="2" width="41.26953125" bestFit="1" customWidth="1"/>
    <col min="3" max="3" width="23.54296875" customWidth="1"/>
  </cols>
  <sheetData>
    <row r="1" spans="1:4" ht="25.5" x14ac:dyDescent="0.55000000000000004">
      <c r="A1" s="32" t="s">
        <v>192</v>
      </c>
      <c r="B1" s="32"/>
      <c r="C1" s="32"/>
      <c r="D1" s="18"/>
    </row>
    <row r="2" spans="1:4" ht="25.5" x14ac:dyDescent="0.55000000000000004">
      <c r="A2" s="32" t="s">
        <v>193</v>
      </c>
      <c r="B2" s="32"/>
      <c r="C2" s="32"/>
      <c r="D2" s="18"/>
    </row>
    <row r="3" spans="1:4" ht="25.5" x14ac:dyDescent="0.55000000000000004">
      <c r="A3" s="17"/>
      <c r="B3" s="17"/>
      <c r="C3" s="17"/>
      <c r="D3" s="17"/>
    </row>
    <row r="4" spans="1:4" ht="25.5" x14ac:dyDescent="0.55000000000000004">
      <c r="A4" s="19" t="s">
        <v>196</v>
      </c>
      <c r="B4" s="19" t="s">
        <v>197</v>
      </c>
      <c r="C4" s="19" t="s">
        <v>203</v>
      </c>
      <c r="D4" s="17"/>
    </row>
    <row r="5" spans="1:4" ht="25.5" x14ac:dyDescent="0.55000000000000004">
      <c r="A5" s="17" t="s">
        <v>194</v>
      </c>
      <c r="B5" s="17" t="s">
        <v>198</v>
      </c>
      <c r="C5" s="17">
        <v>94761</v>
      </c>
      <c r="D5" s="17"/>
    </row>
    <row r="6" spans="1:4" ht="25.5" x14ac:dyDescent="0.55000000000000004">
      <c r="A6" s="17" t="s">
        <v>202</v>
      </c>
      <c r="B6" s="17" t="s">
        <v>199</v>
      </c>
      <c r="C6" s="17">
        <v>8797</v>
      </c>
      <c r="D6" s="17"/>
    </row>
    <row r="7" spans="1:4" ht="25.5" x14ac:dyDescent="0.55000000000000004">
      <c r="A7" s="17" t="s">
        <v>195</v>
      </c>
      <c r="B7" s="17" t="s">
        <v>200</v>
      </c>
      <c r="C7" s="17">
        <v>263555</v>
      </c>
      <c r="D7" s="17"/>
    </row>
    <row r="8" spans="1:4" ht="25.5" x14ac:dyDescent="0.55000000000000004">
      <c r="A8" s="17" t="s">
        <v>187</v>
      </c>
      <c r="B8" s="17" t="s">
        <v>201</v>
      </c>
      <c r="C8" s="17">
        <v>40450</v>
      </c>
      <c r="D8" s="17"/>
    </row>
    <row r="9" spans="1:4" ht="25.5" x14ac:dyDescent="0.55000000000000004">
      <c r="A9" s="17" t="s">
        <v>204</v>
      </c>
      <c r="B9" s="17"/>
      <c r="C9" s="17">
        <v>41055</v>
      </c>
      <c r="D9" s="17"/>
    </row>
    <row r="10" spans="1:4" ht="25.5" x14ac:dyDescent="0.55000000000000004">
      <c r="A10" s="17"/>
      <c r="B10" s="17"/>
      <c r="C10" s="17"/>
      <c r="D10" s="17"/>
    </row>
    <row r="11" spans="1:4" s="20" customFormat="1" ht="25" x14ac:dyDescent="0.5">
      <c r="A11" s="19" t="s">
        <v>228</v>
      </c>
      <c r="C11" s="19">
        <f>SUM(C5:C9)</f>
        <v>448618</v>
      </c>
    </row>
    <row r="12" spans="1:4" ht="25" x14ac:dyDescent="0.5">
      <c r="A12" s="19" t="s">
        <v>229</v>
      </c>
      <c r="B12" s="20"/>
      <c r="C12" s="44">
        <f>C11/12</f>
        <v>37384.833333333336</v>
      </c>
    </row>
  </sheetData>
  <mergeCells count="2">
    <mergeCell ref="A1:C1"/>
    <mergeCell ref="A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B63AF-BDD0-4C5D-B646-C1BD1B0AD972}">
  <dimension ref="A1:H133"/>
  <sheetViews>
    <sheetView tabSelected="1" topLeftCell="A66" workbookViewId="0">
      <selection activeCell="G69" sqref="G69"/>
    </sheetView>
  </sheetViews>
  <sheetFormatPr defaultRowHeight="14.5" x14ac:dyDescent="0.35"/>
  <cols>
    <col min="1" max="1" width="30.26953125" bestFit="1" customWidth="1"/>
    <col min="2" max="2" width="46.7265625" bestFit="1" customWidth="1"/>
    <col min="3" max="3" width="9.08984375" bestFit="1" customWidth="1"/>
    <col min="4" max="4" width="8.1796875" bestFit="1" customWidth="1"/>
    <col min="5" max="5" width="7.36328125" bestFit="1" customWidth="1"/>
  </cols>
  <sheetData>
    <row r="1" spans="1:8" ht="17.5" x14ac:dyDescent="0.35">
      <c r="A1" s="39" t="s">
        <v>205</v>
      </c>
      <c r="B1" s="39"/>
      <c r="C1" s="39"/>
      <c r="D1" s="39"/>
      <c r="E1" s="39"/>
      <c r="F1" s="39"/>
      <c r="G1" s="16"/>
      <c r="H1" s="16"/>
    </row>
    <row r="2" spans="1:8" ht="17.5" x14ac:dyDescent="0.35">
      <c r="A2" s="40" t="s">
        <v>194</v>
      </c>
      <c r="B2" s="40"/>
      <c r="C2" s="40"/>
      <c r="D2" s="40"/>
      <c r="E2" s="40"/>
      <c r="F2" s="40"/>
      <c r="G2" s="16"/>
      <c r="H2" s="16"/>
    </row>
    <row r="3" spans="1:8" ht="70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7"/>
      <c r="H3" s="7"/>
    </row>
    <row r="4" spans="1:8" s="4" customFormat="1" ht="18" x14ac:dyDescent="0.4">
      <c r="A4" s="2" t="s">
        <v>6</v>
      </c>
      <c r="B4" s="2" t="s">
        <v>7</v>
      </c>
      <c r="C4" s="2" t="s">
        <v>8</v>
      </c>
      <c r="D4" s="2">
        <v>8</v>
      </c>
      <c r="E4" s="2">
        <v>6</v>
      </c>
      <c r="F4" s="2">
        <f t="shared" ref="F4:F10" si="0">E4*D4</f>
        <v>48</v>
      </c>
    </row>
    <row r="5" spans="1:8" s="4" customFormat="1" ht="18" x14ac:dyDescent="0.4">
      <c r="A5" s="2" t="s">
        <v>9</v>
      </c>
      <c r="B5" s="2" t="s">
        <v>10</v>
      </c>
      <c r="C5" s="2" t="s">
        <v>11</v>
      </c>
      <c r="D5" s="2">
        <v>6</v>
      </c>
      <c r="E5" s="2">
        <v>25</v>
      </c>
      <c r="F5" s="2">
        <f t="shared" si="0"/>
        <v>150</v>
      </c>
    </row>
    <row r="6" spans="1:8" s="4" customFormat="1" ht="18" x14ac:dyDescent="0.4">
      <c r="A6" s="2" t="s">
        <v>12</v>
      </c>
      <c r="B6" s="2" t="s">
        <v>13</v>
      </c>
      <c r="C6" s="2" t="s">
        <v>11</v>
      </c>
      <c r="D6" s="2">
        <v>4</v>
      </c>
      <c r="E6" s="2">
        <v>680</v>
      </c>
      <c r="F6" s="2">
        <f t="shared" si="0"/>
        <v>2720</v>
      </c>
    </row>
    <row r="7" spans="1:8" s="4" customFormat="1" ht="18" x14ac:dyDescent="0.4">
      <c r="A7" s="2" t="s">
        <v>14</v>
      </c>
      <c r="B7" s="2" t="s">
        <v>15</v>
      </c>
      <c r="C7" s="2" t="s">
        <v>11</v>
      </c>
      <c r="D7" s="2">
        <v>4</v>
      </c>
      <c r="E7" s="2">
        <v>25</v>
      </c>
      <c r="F7" s="2">
        <f t="shared" si="0"/>
        <v>100</v>
      </c>
    </row>
    <row r="8" spans="1:8" s="4" customFormat="1" ht="18" x14ac:dyDescent="0.4">
      <c r="A8" s="2" t="s">
        <v>16</v>
      </c>
      <c r="B8" s="2" t="s">
        <v>17</v>
      </c>
      <c r="C8" s="2" t="s">
        <v>11</v>
      </c>
      <c r="D8" s="2">
        <v>4</v>
      </c>
      <c r="E8" s="2">
        <v>42</v>
      </c>
      <c r="F8" s="2">
        <f t="shared" si="0"/>
        <v>168</v>
      </c>
    </row>
    <row r="9" spans="1:8" s="4" customFormat="1" ht="18" x14ac:dyDescent="0.4">
      <c r="A9" s="2" t="s">
        <v>18</v>
      </c>
      <c r="B9" s="2" t="s">
        <v>19</v>
      </c>
      <c r="C9" s="2" t="s">
        <v>11</v>
      </c>
      <c r="D9" s="2">
        <v>2</v>
      </c>
      <c r="E9" s="2">
        <v>50</v>
      </c>
      <c r="F9" s="2">
        <f t="shared" si="0"/>
        <v>100</v>
      </c>
    </row>
    <row r="10" spans="1:8" s="4" customFormat="1" ht="18" x14ac:dyDescent="0.4">
      <c r="A10" s="2" t="s">
        <v>20</v>
      </c>
      <c r="B10" s="2" t="s">
        <v>21</v>
      </c>
      <c r="C10" s="2" t="s">
        <v>11</v>
      </c>
      <c r="D10" s="2">
        <v>4</v>
      </c>
      <c r="E10" s="2">
        <v>35</v>
      </c>
      <c r="F10" s="2">
        <f t="shared" si="0"/>
        <v>140</v>
      </c>
    </row>
    <row r="11" spans="1:8" s="4" customFormat="1" ht="18" x14ac:dyDescent="0.4">
      <c r="A11" s="2" t="s">
        <v>22</v>
      </c>
      <c r="B11" s="2" t="s">
        <v>23</v>
      </c>
      <c r="C11" s="2" t="s">
        <v>8</v>
      </c>
      <c r="D11" s="2">
        <v>6</v>
      </c>
      <c r="E11" s="2">
        <v>30</v>
      </c>
      <c r="F11" s="2">
        <v>60</v>
      </c>
    </row>
    <row r="12" spans="1:8" s="4" customFormat="1" ht="0.75" customHeight="1" x14ac:dyDescent="0.4">
      <c r="A12" s="2"/>
      <c r="B12" s="2" t="s">
        <v>129</v>
      </c>
      <c r="C12" s="2" t="s">
        <v>11</v>
      </c>
      <c r="D12" s="2">
        <v>26</v>
      </c>
      <c r="E12" s="2">
        <v>97</v>
      </c>
      <c r="F12" s="2">
        <f t="shared" ref="F12:F43" si="1">E12*D12</f>
        <v>2522</v>
      </c>
    </row>
    <row r="13" spans="1:8" s="4" customFormat="1" ht="18" x14ac:dyDescent="0.4">
      <c r="A13" s="2" t="s">
        <v>24</v>
      </c>
      <c r="B13" s="2" t="s">
        <v>25</v>
      </c>
      <c r="C13" s="2" t="s">
        <v>11</v>
      </c>
      <c r="D13" s="2"/>
      <c r="E13" s="2"/>
      <c r="F13" s="2">
        <f t="shared" si="1"/>
        <v>0</v>
      </c>
    </row>
    <row r="14" spans="1:8" s="4" customFormat="1" ht="18" x14ac:dyDescent="0.4">
      <c r="A14" s="2" t="s">
        <v>26</v>
      </c>
      <c r="B14" s="2" t="s">
        <v>27</v>
      </c>
      <c r="C14" s="2" t="s">
        <v>11</v>
      </c>
      <c r="D14" s="2">
        <v>6</v>
      </c>
      <c r="E14" s="2">
        <v>55</v>
      </c>
      <c r="F14" s="2">
        <f t="shared" si="1"/>
        <v>330</v>
      </c>
    </row>
    <row r="15" spans="1:8" s="4" customFormat="1" ht="18" hidden="1" x14ac:dyDescent="0.4">
      <c r="A15" s="2" t="s">
        <v>30</v>
      </c>
      <c r="B15" s="2" t="s">
        <v>31</v>
      </c>
      <c r="C15" s="2" t="s">
        <v>11</v>
      </c>
      <c r="D15" s="2"/>
      <c r="E15" s="2"/>
      <c r="F15" s="2">
        <f t="shared" si="1"/>
        <v>0</v>
      </c>
    </row>
    <row r="16" spans="1:8" s="4" customFormat="1" ht="18" x14ac:dyDescent="0.4">
      <c r="A16" s="2" t="s">
        <v>28</v>
      </c>
      <c r="B16" s="2" t="s">
        <v>29</v>
      </c>
      <c r="C16" s="2" t="s">
        <v>11</v>
      </c>
      <c r="D16" s="2">
        <v>3</v>
      </c>
      <c r="E16" s="2">
        <v>480</v>
      </c>
      <c r="F16" s="2">
        <f t="shared" si="1"/>
        <v>1440</v>
      </c>
    </row>
    <row r="17" spans="1:6" s="4" customFormat="1" ht="18" x14ac:dyDescent="0.4">
      <c r="A17" s="2" t="s">
        <v>34</v>
      </c>
      <c r="B17" s="2" t="s">
        <v>35</v>
      </c>
      <c r="C17" s="2" t="s">
        <v>11</v>
      </c>
      <c r="D17" s="2">
        <v>4</v>
      </c>
      <c r="E17" s="2">
        <v>12</v>
      </c>
      <c r="F17" s="2">
        <f t="shared" si="1"/>
        <v>48</v>
      </c>
    </row>
    <row r="18" spans="1:6" s="4" customFormat="1" ht="18" x14ac:dyDescent="0.4">
      <c r="A18" s="2" t="s">
        <v>36</v>
      </c>
      <c r="B18" s="2" t="s">
        <v>37</v>
      </c>
      <c r="C18" s="2" t="s">
        <v>11</v>
      </c>
      <c r="D18" s="2">
        <v>6</v>
      </c>
      <c r="E18" s="2">
        <v>30</v>
      </c>
      <c r="F18" s="2">
        <f t="shared" si="1"/>
        <v>180</v>
      </c>
    </row>
    <row r="19" spans="1:6" s="4" customFormat="1" ht="18" x14ac:dyDescent="0.4">
      <c r="A19" s="2" t="s">
        <v>38</v>
      </c>
      <c r="B19" s="2" t="s">
        <v>39</v>
      </c>
      <c r="C19" s="2" t="s">
        <v>8</v>
      </c>
      <c r="D19" s="2">
        <v>5</v>
      </c>
      <c r="E19" s="2">
        <v>60</v>
      </c>
      <c r="F19" s="2">
        <f t="shared" si="1"/>
        <v>300</v>
      </c>
    </row>
    <row r="20" spans="1:6" s="4" customFormat="1" ht="18" x14ac:dyDescent="0.4">
      <c r="A20" s="2" t="s">
        <v>32</v>
      </c>
      <c r="B20" s="2" t="s">
        <v>33</v>
      </c>
      <c r="C20" s="2" t="s">
        <v>11</v>
      </c>
      <c r="D20" s="2">
        <v>1</v>
      </c>
      <c r="E20" s="2">
        <v>12000</v>
      </c>
      <c r="F20" s="2">
        <f t="shared" si="1"/>
        <v>12000</v>
      </c>
    </row>
    <row r="21" spans="1:6" s="4" customFormat="1" ht="18" hidden="1" x14ac:dyDescent="0.4">
      <c r="A21" s="2" t="s">
        <v>42</v>
      </c>
      <c r="B21" s="2" t="s">
        <v>43</v>
      </c>
      <c r="C21" s="2" t="s">
        <v>8</v>
      </c>
      <c r="D21" s="2"/>
      <c r="E21" s="2"/>
      <c r="F21" s="2">
        <f t="shared" si="1"/>
        <v>0</v>
      </c>
    </row>
    <row r="22" spans="1:6" s="4" customFormat="1" ht="18" x14ac:dyDescent="0.4">
      <c r="A22" s="2" t="s">
        <v>40</v>
      </c>
      <c r="B22" s="2" t="s">
        <v>41</v>
      </c>
      <c r="C22" s="2" t="s">
        <v>11</v>
      </c>
      <c r="D22" s="2">
        <v>8</v>
      </c>
      <c r="E22" s="2">
        <v>30</v>
      </c>
      <c r="F22" s="2">
        <f t="shared" si="1"/>
        <v>240</v>
      </c>
    </row>
    <row r="23" spans="1:6" s="4" customFormat="1" ht="18" x14ac:dyDescent="0.4">
      <c r="A23" s="2"/>
      <c r="B23" s="2" t="s">
        <v>139</v>
      </c>
      <c r="C23" s="2" t="s">
        <v>8</v>
      </c>
      <c r="D23" s="2">
        <v>10</v>
      </c>
      <c r="E23" s="2">
        <v>45</v>
      </c>
      <c r="F23" s="2">
        <f t="shared" si="1"/>
        <v>450</v>
      </c>
    </row>
    <row r="24" spans="1:6" s="4" customFormat="1" ht="18" x14ac:dyDescent="0.4">
      <c r="A24" s="2" t="s">
        <v>44</v>
      </c>
      <c r="B24" s="2" t="s">
        <v>45</v>
      </c>
      <c r="C24" s="2" t="s">
        <v>8</v>
      </c>
      <c r="D24" s="2">
        <v>150</v>
      </c>
      <c r="E24" s="2">
        <v>2.2000000000000002</v>
      </c>
      <c r="F24" s="2">
        <f t="shared" si="1"/>
        <v>330</v>
      </c>
    </row>
    <row r="25" spans="1:6" s="4" customFormat="1" ht="18" hidden="1" x14ac:dyDescent="0.4">
      <c r="A25" s="2" t="s">
        <v>50</v>
      </c>
      <c r="B25" s="2" t="s">
        <v>51</v>
      </c>
      <c r="C25" s="2" t="s">
        <v>11</v>
      </c>
      <c r="D25" s="2"/>
      <c r="E25" s="2"/>
      <c r="F25" s="2">
        <f t="shared" si="1"/>
        <v>0</v>
      </c>
    </row>
    <row r="26" spans="1:6" s="4" customFormat="1" ht="18" x14ac:dyDescent="0.4">
      <c r="A26" s="2"/>
      <c r="B26" s="2" t="s">
        <v>137</v>
      </c>
      <c r="C26" s="2" t="s">
        <v>91</v>
      </c>
      <c r="D26" s="2">
        <v>80</v>
      </c>
      <c r="E26" s="2">
        <v>250</v>
      </c>
      <c r="F26" s="2">
        <f t="shared" si="1"/>
        <v>20000</v>
      </c>
    </row>
    <row r="27" spans="1:6" s="4" customFormat="1" ht="18" x14ac:dyDescent="0.4">
      <c r="A27" s="2" t="s">
        <v>46</v>
      </c>
      <c r="B27" s="2" t="s">
        <v>47</v>
      </c>
      <c r="C27" s="2" t="s">
        <v>11</v>
      </c>
      <c r="D27" s="2">
        <v>8</v>
      </c>
      <c r="E27" s="2">
        <v>30</v>
      </c>
      <c r="F27" s="2">
        <f t="shared" si="1"/>
        <v>240</v>
      </c>
    </row>
    <row r="28" spans="1:6" s="4" customFormat="1" ht="0.75" customHeight="1" x14ac:dyDescent="0.4">
      <c r="A28" s="2" t="s">
        <v>48</v>
      </c>
      <c r="B28" s="2" t="s">
        <v>49</v>
      </c>
      <c r="C28" s="2" t="s">
        <v>11</v>
      </c>
      <c r="D28" s="2">
        <v>6</v>
      </c>
      <c r="E28" s="2">
        <v>50</v>
      </c>
      <c r="F28" s="2">
        <f t="shared" si="1"/>
        <v>300</v>
      </c>
    </row>
    <row r="29" spans="1:6" s="4" customFormat="1" ht="18" customHeight="1" x14ac:dyDescent="0.4">
      <c r="A29" s="2" t="s">
        <v>52</v>
      </c>
      <c r="B29" s="2" t="s">
        <v>53</v>
      </c>
      <c r="C29" s="2" t="s">
        <v>11</v>
      </c>
      <c r="D29" s="2">
        <v>1</v>
      </c>
      <c r="E29" s="2">
        <v>150</v>
      </c>
      <c r="F29" s="2">
        <f t="shared" si="1"/>
        <v>150</v>
      </c>
    </row>
    <row r="30" spans="1:6" s="4" customFormat="1" ht="18" hidden="1" x14ac:dyDescent="0.4">
      <c r="A30" s="2" t="s">
        <v>61</v>
      </c>
      <c r="B30" s="2" t="s">
        <v>62</v>
      </c>
      <c r="C30" s="2" t="s">
        <v>63</v>
      </c>
      <c r="D30" s="2"/>
      <c r="E30" s="2"/>
      <c r="F30" s="2">
        <f t="shared" si="1"/>
        <v>0</v>
      </c>
    </row>
    <row r="31" spans="1:6" s="4" customFormat="1" ht="18" x14ac:dyDescent="0.4">
      <c r="A31" s="2" t="s">
        <v>54</v>
      </c>
      <c r="B31" s="2" t="s">
        <v>55</v>
      </c>
      <c r="C31" s="2" t="s">
        <v>56</v>
      </c>
      <c r="D31" s="2">
        <v>2</v>
      </c>
      <c r="E31" s="2">
        <v>1100</v>
      </c>
      <c r="F31" s="2">
        <f t="shared" si="1"/>
        <v>2200</v>
      </c>
    </row>
    <row r="32" spans="1:6" s="4" customFormat="1" ht="18" x14ac:dyDescent="0.4">
      <c r="A32" s="2" t="s">
        <v>57</v>
      </c>
      <c r="B32" s="2" t="s">
        <v>58</v>
      </c>
      <c r="C32" s="2" t="s">
        <v>11</v>
      </c>
      <c r="D32" s="2"/>
      <c r="E32" s="2"/>
      <c r="F32" s="2">
        <f t="shared" si="1"/>
        <v>0</v>
      </c>
    </row>
    <row r="33" spans="1:6" s="4" customFormat="1" ht="18" x14ac:dyDescent="0.4">
      <c r="A33" s="2" t="s">
        <v>59</v>
      </c>
      <c r="B33" s="2" t="s">
        <v>60</v>
      </c>
      <c r="C33" s="2" t="s">
        <v>56</v>
      </c>
      <c r="D33" s="2">
        <v>8</v>
      </c>
      <c r="E33" s="2">
        <v>350</v>
      </c>
      <c r="F33" s="2">
        <f t="shared" si="1"/>
        <v>2800</v>
      </c>
    </row>
    <row r="34" spans="1:6" s="4" customFormat="1" ht="18" x14ac:dyDescent="0.4">
      <c r="A34" s="2" t="s">
        <v>64</v>
      </c>
      <c r="B34" s="2" t="s">
        <v>65</v>
      </c>
      <c r="C34" s="2" t="s">
        <v>63</v>
      </c>
      <c r="D34" s="2">
        <v>2</v>
      </c>
      <c r="E34" s="2">
        <v>25</v>
      </c>
      <c r="F34" s="2">
        <f t="shared" si="1"/>
        <v>50</v>
      </c>
    </row>
    <row r="35" spans="1:6" s="4" customFormat="1" ht="18" x14ac:dyDescent="0.4">
      <c r="A35" s="2" t="s">
        <v>66</v>
      </c>
      <c r="B35" s="2" t="s">
        <v>67</v>
      </c>
      <c r="C35" s="2" t="s">
        <v>11</v>
      </c>
      <c r="D35" s="2">
        <v>12</v>
      </c>
      <c r="E35" s="2">
        <v>20</v>
      </c>
      <c r="F35" s="2">
        <f t="shared" si="1"/>
        <v>240</v>
      </c>
    </row>
    <row r="36" spans="1:6" s="4" customFormat="1" ht="18" x14ac:dyDescent="0.4">
      <c r="A36" s="2" t="s">
        <v>68</v>
      </c>
      <c r="B36" s="2" t="s">
        <v>69</v>
      </c>
      <c r="C36" s="2" t="s">
        <v>11</v>
      </c>
      <c r="D36" s="2">
        <v>70</v>
      </c>
      <c r="E36" s="2">
        <v>6</v>
      </c>
      <c r="F36" s="2">
        <f t="shared" si="1"/>
        <v>420</v>
      </c>
    </row>
    <row r="37" spans="1:6" s="4" customFormat="1" ht="18" x14ac:dyDescent="0.4">
      <c r="A37" s="2" t="s">
        <v>70</v>
      </c>
      <c r="B37" s="2" t="s">
        <v>71</v>
      </c>
      <c r="C37" s="2" t="s">
        <v>11</v>
      </c>
      <c r="D37" s="2">
        <v>20</v>
      </c>
      <c r="E37" s="2">
        <v>6</v>
      </c>
      <c r="F37" s="2">
        <f t="shared" si="1"/>
        <v>120</v>
      </c>
    </row>
    <row r="38" spans="1:6" s="4" customFormat="1" ht="18" x14ac:dyDescent="0.4">
      <c r="A38" s="2" t="s">
        <v>72</v>
      </c>
      <c r="B38" s="2" t="s">
        <v>73</v>
      </c>
      <c r="C38" s="2" t="s">
        <v>11</v>
      </c>
      <c r="D38" s="2">
        <v>50</v>
      </c>
      <c r="E38" s="2">
        <v>3</v>
      </c>
      <c r="F38" s="2">
        <f t="shared" si="1"/>
        <v>150</v>
      </c>
    </row>
    <row r="39" spans="1:6" s="4" customFormat="1" ht="18" x14ac:dyDescent="0.4">
      <c r="A39" s="2" t="s">
        <v>74</v>
      </c>
      <c r="B39" s="2" t="s">
        <v>75</v>
      </c>
      <c r="C39" s="2" t="s">
        <v>11</v>
      </c>
      <c r="D39" s="2">
        <v>20</v>
      </c>
      <c r="E39" s="2">
        <v>14</v>
      </c>
      <c r="F39" s="2">
        <f t="shared" si="1"/>
        <v>280</v>
      </c>
    </row>
    <row r="40" spans="1:6" s="4" customFormat="1" ht="18" x14ac:dyDescent="0.4">
      <c r="A40" s="2"/>
      <c r="B40" s="2" t="s">
        <v>131</v>
      </c>
      <c r="C40" s="2" t="s">
        <v>11</v>
      </c>
      <c r="D40" s="2">
        <v>35</v>
      </c>
      <c r="E40" s="2">
        <v>18</v>
      </c>
      <c r="F40" s="2">
        <f t="shared" si="1"/>
        <v>630</v>
      </c>
    </row>
    <row r="41" spans="1:6" s="4" customFormat="1" ht="18" x14ac:dyDescent="0.4">
      <c r="A41" s="2" t="s">
        <v>76</v>
      </c>
      <c r="B41" s="2" t="s">
        <v>77</v>
      </c>
      <c r="C41" s="2" t="s">
        <v>11</v>
      </c>
      <c r="D41" s="2">
        <v>3</v>
      </c>
      <c r="E41" s="2">
        <v>20</v>
      </c>
      <c r="F41" s="2">
        <f t="shared" si="1"/>
        <v>60</v>
      </c>
    </row>
    <row r="42" spans="1:6" s="4" customFormat="1" ht="18" x14ac:dyDescent="0.4">
      <c r="A42" s="2"/>
      <c r="B42" s="2" t="s">
        <v>136</v>
      </c>
      <c r="C42" s="2" t="s">
        <v>11</v>
      </c>
      <c r="D42" s="2">
        <v>4</v>
      </c>
      <c r="E42" s="2">
        <v>2500</v>
      </c>
      <c r="F42" s="2">
        <f t="shared" si="1"/>
        <v>10000</v>
      </c>
    </row>
    <row r="43" spans="1:6" s="4" customFormat="1" ht="0.75" customHeight="1" x14ac:dyDescent="0.4">
      <c r="A43" s="2" t="s">
        <v>78</v>
      </c>
      <c r="B43" s="2" t="s">
        <v>79</v>
      </c>
      <c r="C43" s="2" t="s">
        <v>11</v>
      </c>
      <c r="D43" s="2">
        <v>8</v>
      </c>
      <c r="E43" s="2">
        <v>65</v>
      </c>
      <c r="F43" s="2">
        <f t="shared" si="1"/>
        <v>520</v>
      </c>
    </row>
    <row r="44" spans="1:6" s="4" customFormat="1" ht="18" hidden="1" x14ac:dyDescent="0.4">
      <c r="A44" s="5" t="s">
        <v>92</v>
      </c>
      <c r="B44" s="5" t="s">
        <v>93</v>
      </c>
      <c r="C44" s="5" t="s">
        <v>91</v>
      </c>
      <c r="D44" s="5"/>
      <c r="E44" s="5"/>
      <c r="F44" s="2">
        <f t="shared" ref="F44:F75" si="2">E44*D44</f>
        <v>0</v>
      </c>
    </row>
    <row r="45" spans="1:6" s="4" customFormat="1" ht="18" x14ac:dyDescent="0.4">
      <c r="A45" s="2" t="s">
        <v>80</v>
      </c>
      <c r="B45" s="2" t="s">
        <v>81</v>
      </c>
      <c r="C45" s="2" t="s">
        <v>11</v>
      </c>
      <c r="D45" s="2">
        <v>30</v>
      </c>
      <c r="E45" s="2">
        <v>6</v>
      </c>
      <c r="F45" s="2">
        <f t="shared" si="2"/>
        <v>180</v>
      </c>
    </row>
    <row r="46" spans="1:6" s="4" customFormat="1" ht="18" x14ac:dyDescent="0.4">
      <c r="A46" s="2" t="s">
        <v>82</v>
      </c>
      <c r="B46" s="2" t="s">
        <v>83</v>
      </c>
      <c r="C46" s="2" t="s">
        <v>11</v>
      </c>
      <c r="D46" s="2">
        <v>20</v>
      </c>
      <c r="E46" s="2">
        <v>6</v>
      </c>
      <c r="F46" s="2">
        <f t="shared" si="2"/>
        <v>120</v>
      </c>
    </row>
    <row r="47" spans="1:6" s="4" customFormat="1" ht="18" x14ac:dyDescent="0.4">
      <c r="A47" s="2" t="s">
        <v>84</v>
      </c>
      <c r="B47" s="2" t="s">
        <v>85</v>
      </c>
      <c r="C47" s="2" t="s">
        <v>86</v>
      </c>
      <c r="D47" s="2">
        <v>12</v>
      </c>
      <c r="E47" s="2">
        <v>280</v>
      </c>
      <c r="F47" s="2">
        <f t="shared" si="2"/>
        <v>3360</v>
      </c>
    </row>
    <row r="48" spans="1:6" s="4" customFormat="1" ht="18" x14ac:dyDescent="0.4">
      <c r="A48" s="2" t="s">
        <v>87</v>
      </c>
      <c r="B48" s="2" t="s">
        <v>88</v>
      </c>
      <c r="C48" s="2" t="s">
        <v>11</v>
      </c>
      <c r="D48" s="2">
        <v>1</v>
      </c>
      <c r="E48" s="2">
        <v>75</v>
      </c>
      <c r="F48" s="2">
        <f t="shared" si="2"/>
        <v>75</v>
      </c>
    </row>
    <row r="49" spans="1:6" s="4" customFormat="1" ht="18" x14ac:dyDescent="0.4">
      <c r="A49" s="2"/>
      <c r="B49" s="2" t="s">
        <v>135</v>
      </c>
      <c r="C49" s="2" t="s">
        <v>97</v>
      </c>
      <c r="D49" s="2">
        <v>40</v>
      </c>
      <c r="E49" s="2">
        <v>40</v>
      </c>
      <c r="F49" s="2">
        <f t="shared" si="2"/>
        <v>1600</v>
      </c>
    </row>
    <row r="50" spans="1:6" s="4" customFormat="1" ht="18" x14ac:dyDescent="0.4">
      <c r="A50" s="2"/>
      <c r="B50" s="2" t="s">
        <v>134</v>
      </c>
      <c r="C50" s="2" t="s">
        <v>97</v>
      </c>
      <c r="D50" s="2">
        <v>40</v>
      </c>
      <c r="E50" s="2">
        <v>60</v>
      </c>
      <c r="F50" s="2">
        <f t="shared" si="2"/>
        <v>2400</v>
      </c>
    </row>
    <row r="51" spans="1:6" s="4" customFormat="1" ht="18" x14ac:dyDescent="0.4">
      <c r="A51" s="5" t="s">
        <v>89</v>
      </c>
      <c r="B51" s="5" t="s">
        <v>90</v>
      </c>
      <c r="C51" s="5" t="s">
        <v>91</v>
      </c>
      <c r="D51" s="5"/>
      <c r="E51" s="5"/>
      <c r="F51" s="2">
        <f t="shared" si="2"/>
        <v>0</v>
      </c>
    </row>
    <row r="52" spans="1:6" s="4" customFormat="1" ht="18" x14ac:dyDescent="0.4">
      <c r="A52" s="2"/>
      <c r="B52" s="2" t="s">
        <v>138</v>
      </c>
      <c r="C52" s="2" t="s">
        <v>11</v>
      </c>
      <c r="D52" s="2">
        <v>50</v>
      </c>
      <c r="E52" s="2">
        <v>70</v>
      </c>
      <c r="F52" s="2">
        <f t="shared" si="2"/>
        <v>3500</v>
      </c>
    </row>
    <row r="53" spans="1:6" s="4" customFormat="1" ht="18" x14ac:dyDescent="0.4">
      <c r="A53" s="2" t="s">
        <v>94</v>
      </c>
      <c r="B53" s="2" t="s">
        <v>239</v>
      </c>
      <c r="C53" s="2" t="s">
        <v>11</v>
      </c>
      <c r="D53" s="2">
        <v>280</v>
      </c>
      <c r="E53" s="2">
        <v>3</v>
      </c>
      <c r="F53" s="2">
        <f t="shared" si="2"/>
        <v>840</v>
      </c>
    </row>
    <row r="54" spans="1:6" s="4" customFormat="1" ht="18" x14ac:dyDescent="0.4">
      <c r="A54" s="2" t="s">
        <v>95</v>
      </c>
      <c r="B54" s="2" t="s">
        <v>96</v>
      </c>
      <c r="C54" s="2" t="s">
        <v>97</v>
      </c>
      <c r="D54" s="2">
        <v>8.5</v>
      </c>
      <c r="E54" s="2">
        <v>160</v>
      </c>
      <c r="F54" s="2">
        <f t="shared" si="2"/>
        <v>1360</v>
      </c>
    </row>
    <row r="55" spans="1:6" s="4" customFormat="1" ht="18" x14ac:dyDescent="0.4">
      <c r="A55" s="2"/>
      <c r="B55" s="2" t="s">
        <v>130</v>
      </c>
      <c r="C55" s="2" t="s">
        <v>11</v>
      </c>
      <c r="D55" s="2">
        <v>120</v>
      </c>
      <c r="E55" s="2">
        <v>25</v>
      </c>
      <c r="F55" s="2">
        <f t="shared" si="2"/>
        <v>3000</v>
      </c>
    </row>
    <row r="56" spans="1:6" s="4" customFormat="1" ht="18" x14ac:dyDescent="0.4">
      <c r="A56" s="2" t="s">
        <v>98</v>
      </c>
      <c r="B56" s="2" t="s">
        <v>99</v>
      </c>
      <c r="C56" s="2" t="s">
        <v>100</v>
      </c>
      <c r="D56" s="2">
        <v>36</v>
      </c>
      <c r="E56" s="2">
        <v>110</v>
      </c>
      <c r="F56" s="2">
        <f t="shared" si="2"/>
        <v>3960</v>
      </c>
    </row>
    <row r="57" spans="1:6" s="4" customFormat="1" ht="18" x14ac:dyDescent="0.4">
      <c r="A57" s="2" t="s">
        <v>101</v>
      </c>
      <c r="B57" s="2" t="s">
        <v>102</v>
      </c>
      <c r="C57" s="2" t="s">
        <v>8</v>
      </c>
      <c r="D57" s="2">
        <v>8</v>
      </c>
      <c r="E57" s="2">
        <v>60</v>
      </c>
      <c r="F57" s="2">
        <f t="shared" si="2"/>
        <v>480</v>
      </c>
    </row>
    <row r="58" spans="1:6" s="4" customFormat="1" ht="18" x14ac:dyDescent="0.4">
      <c r="A58" s="6"/>
      <c r="B58" s="6" t="s">
        <v>133</v>
      </c>
      <c r="C58" s="6" t="s">
        <v>63</v>
      </c>
      <c r="D58" s="6">
        <v>6</v>
      </c>
      <c r="E58" s="6">
        <v>55</v>
      </c>
      <c r="F58" s="2">
        <f t="shared" si="2"/>
        <v>330</v>
      </c>
    </row>
    <row r="59" spans="1:6" s="4" customFormat="1" ht="18" x14ac:dyDescent="0.4">
      <c r="A59" s="6"/>
      <c r="B59" s="6" t="s">
        <v>132</v>
      </c>
      <c r="C59" s="6" t="s">
        <v>63</v>
      </c>
      <c r="D59" s="6">
        <v>3</v>
      </c>
      <c r="E59" s="6">
        <v>50</v>
      </c>
      <c r="F59" s="2">
        <f t="shared" si="2"/>
        <v>150</v>
      </c>
    </row>
    <row r="60" spans="1:6" s="4" customFormat="1" ht="0.75" customHeight="1" x14ac:dyDescent="0.4">
      <c r="A60" s="6" t="s">
        <v>103</v>
      </c>
      <c r="B60" s="6" t="s">
        <v>104</v>
      </c>
      <c r="C60" s="6" t="s">
        <v>11</v>
      </c>
      <c r="D60" s="6">
        <v>4</v>
      </c>
      <c r="E60" s="6">
        <v>20</v>
      </c>
      <c r="F60" s="2">
        <f t="shared" si="2"/>
        <v>80</v>
      </c>
    </row>
    <row r="61" spans="1:6" s="4" customFormat="1" ht="18" x14ac:dyDescent="0.4">
      <c r="A61" s="6" t="s">
        <v>105</v>
      </c>
      <c r="B61" s="6" t="s">
        <v>106</v>
      </c>
      <c r="C61" s="6" t="s">
        <v>11</v>
      </c>
      <c r="D61" s="6">
        <v>10</v>
      </c>
      <c r="E61" s="6">
        <v>25</v>
      </c>
      <c r="F61" s="2">
        <f t="shared" si="2"/>
        <v>250</v>
      </c>
    </row>
    <row r="62" spans="1:6" s="4" customFormat="1" ht="18" x14ac:dyDescent="0.4">
      <c r="A62" s="6" t="s">
        <v>107</v>
      </c>
      <c r="B62" s="6" t="s">
        <v>108</v>
      </c>
      <c r="C62" s="6" t="s">
        <v>11</v>
      </c>
      <c r="D62" s="6">
        <v>16</v>
      </c>
      <c r="E62" s="6">
        <v>165</v>
      </c>
      <c r="F62" s="2">
        <f t="shared" si="2"/>
        <v>2640</v>
      </c>
    </row>
    <row r="63" spans="1:6" s="4" customFormat="1" ht="18" x14ac:dyDescent="0.4">
      <c r="A63" s="6" t="s">
        <v>109</v>
      </c>
      <c r="B63" s="6" t="s">
        <v>110</v>
      </c>
      <c r="C63" s="6" t="s">
        <v>11</v>
      </c>
      <c r="D63" s="6">
        <v>2</v>
      </c>
      <c r="E63" s="6">
        <v>50</v>
      </c>
      <c r="F63" s="2">
        <f t="shared" si="2"/>
        <v>100</v>
      </c>
    </row>
    <row r="64" spans="1:6" s="4" customFormat="1" ht="18" x14ac:dyDescent="0.4">
      <c r="A64" s="6" t="s">
        <v>111</v>
      </c>
      <c r="B64" s="6" t="s">
        <v>112</v>
      </c>
      <c r="C64" s="6" t="s">
        <v>11</v>
      </c>
      <c r="D64" s="6">
        <v>2</v>
      </c>
      <c r="E64" s="6">
        <v>50</v>
      </c>
      <c r="F64" s="2">
        <f t="shared" si="2"/>
        <v>100</v>
      </c>
    </row>
    <row r="65" spans="1:6" s="4" customFormat="1" ht="18" x14ac:dyDescent="0.4">
      <c r="A65" s="6" t="s">
        <v>113</v>
      </c>
      <c r="B65" s="6" t="s">
        <v>114</v>
      </c>
      <c r="C65" s="6" t="s">
        <v>11</v>
      </c>
      <c r="D65" s="6">
        <v>8</v>
      </c>
      <c r="E65" s="6">
        <v>230</v>
      </c>
      <c r="F65" s="2">
        <f t="shared" si="2"/>
        <v>1840</v>
      </c>
    </row>
    <row r="66" spans="1:6" s="4" customFormat="1" ht="18" x14ac:dyDescent="0.4">
      <c r="A66" s="6" t="s">
        <v>115</v>
      </c>
      <c r="B66" s="6" t="s">
        <v>116</v>
      </c>
      <c r="C66" s="6" t="s">
        <v>117</v>
      </c>
      <c r="D66" s="6">
        <v>20</v>
      </c>
      <c r="E66" s="6">
        <v>20</v>
      </c>
      <c r="F66" s="2">
        <f t="shared" si="2"/>
        <v>400</v>
      </c>
    </row>
    <row r="67" spans="1:6" s="4" customFormat="1" ht="18" x14ac:dyDescent="0.4">
      <c r="A67" s="6" t="s">
        <v>118</v>
      </c>
      <c r="B67" s="6" t="s">
        <v>119</v>
      </c>
      <c r="C67" s="6" t="s">
        <v>120</v>
      </c>
      <c r="D67" s="6">
        <v>2.5</v>
      </c>
      <c r="E67" s="6">
        <v>1600</v>
      </c>
      <c r="F67" s="2">
        <f t="shared" si="2"/>
        <v>4000</v>
      </c>
    </row>
    <row r="68" spans="1:6" s="4" customFormat="1" ht="18" x14ac:dyDescent="0.4">
      <c r="A68" s="6" t="s">
        <v>121</v>
      </c>
      <c r="B68" s="6" t="s">
        <v>122</v>
      </c>
      <c r="C68" s="6" t="s">
        <v>11</v>
      </c>
      <c r="D68" s="6">
        <v>50</v>
      </c>
      <c r="E68" s="6">
        <v>1.8</v>
      </c>
      <c r="F68" s="2">
        <f t="shared" si="2"/>
        <v>90</v>
      </c>
    </row>
    <row r="69" spans="1:6" s="4" customFormat="1" ht="18" x14ac:dyDescent="0.4">
      <c r="A69" s="6" t="s">
        <v>123</v>
      </c>
      <c r="B69" s="6" t="s">
        <v>124</v>
      </c>
      <c r="C69" s="6" t="s">
        <v>11</v>
      </c>
      <c r="D69" s="6">
        <v>6</v>
      </c>
      <c r="E69" s="6">
        <v>65</v>
      </c>
      <c r="F69" s="2">
        <f t="shared" si="2"/>
        <v>390</v>
      </c>
    </row>
    <row r="70" spans="1:6" s="4" customFormat="1" ht="18" x14ac:dyDescent="0.4">
      <c r="A70" s="6" t="s">
        <v>125</v>
      </c>
      <c r="B70" s="6" t="s">
        <v>126</v>
      </c>
      <c r="C70" s="6" t="s">
        <v>11</v>
      </c>
      <c r="D70" s="6">
        <v>12</v>
      </c>
      <c r="E70" s="6">
        <v>110</v>
      </c>
      <c r="F70" s="2">
        <f t="shared" si="2"/>
        <v>1320</v>
      </c>
    </row>
    <row r="71" spans="1:6" s="4" customFormat="1" ht="18" x14ac:dyDescent="0.4">
      <c r="A71" s="6" t="s">
        <v>127</v>
      </c>
      <c r="B71" s="6" t="s">
        <v>128</v>
      </c>
      <c r="C71" s="6" t="s">
        <v>11</v>
      </c>
      <c r="D71" s="6">
        <v>1</v>
      </c>
      <c r="E71" s="6">
        <v>70</v>
      </c>
      <c r="F71" s="2">
        <f t="shared" si="2"/>
        <v>70</v>
      </c>
    </row>
    <row r="72" spans="1:6" s="4" customFormat="1" ht="18" x14ac:dyDescent="0.4">
      <c r="A72" s="2" t="s">
        <v>140</v>
      </c>
      <c r="B72" s="2" t="s">
        <v>141</v>
      </c>
      <c r="C72" s="2" t="s">
        <v>86</v>
      </c>
      <c r="D72" s="2">
        <v>12</v>
      </c>
      <c r="E72" s="2">
        <v>220</v>
      </c>
      <c r="F72" s="2">
        <f t="shared" si="2"/>
        <v>2640</v>
      </c>
    </row>
    <row r="73" spans="1:6" ht="17.5" x14ac:dyDescent="0.35">
      <c r="A73" s="26" t="s">
        <v>206</v>
      </c>
      <c r="B73" s="27"/>
      <c r="C73" s="27"/>
      <c r="D73" s="27"/>
      <c r="E73" s="27"/>
      <c r="F73" s="26">
        <f>SUM(F4:F72)</f>
        <v>94761</v>
      </c>
    </row>
    <row r="92" spans="1:6" ht="18" x14ac:dyDescent="0.4">
      <c r="A92" s="12"/>
      <c r="B92" s="13"/>
      <c r="C92" s="13"/>
      <c r="D92" s="13"/>
      <c r="E92" s="14"/>
      <c r="F92" s="6"/>
    </row>
    <row r="93" spans="1:6" ht="18" x14ac:dyDescent="0.4">
      <c r="A93" s="41" t="s">
        <v>189</v>
      </c>
      <c r="B93" s="42"/>
      <c r="C93" s="42"/>
      <c r="D93" s="42"/>
      <c r="E93" s="43"/>
      <c r="F93" s="2"/>
    </row>
    <row r="94" spans="1:6" s="4" customFormat="1" ht="18" x14ac:dyDescent="0.4">
      <c r="A94" s="10" t="s">
        <v>166</v>
      </c>
      <c r="B94" s="10" t="s">
        <v>167</v>
      </c>
      <c r="C94" s="10"/>
      <c r="D94" s="10"/>
      <c r="E94" s="10"/>
      <c r="F94" s="10">
        <v>3000</v>
      </c>
    </row>
    <row r="95" spans="1:6" s="4" customFormat="1" ht="18" x14ac:dyDescent="0.4">
      <c r="A95" s="3" t="s">
        <v>168</v>
      </c>
      <c r="B95" s="3" t="s">
        <v>169</v>
      </c>
      <c r="C95" s="3"/>
      <c r="D95" s="3"/>
      <c r="E95" s="3"/>
      <c r="F95" s="3">
        <v>7000</v>
      </c>
    </row>
    <row r="96" spans="1:6" s="4" customFormat="1" ht="18" x14ac:dyDescent="0.4">
      <c r="A96" s="3" t="s">
        <v>170</v>
      </c>
      <c r="B96" s="3" t="s">
        <v>171</v>
      </c>
      <c r="C96" s="3"/>
      <c r="D96" s="3"/>
      <c r="E96" s="3"/>
      <c r="F96" s="3">
        <v>3200</v>
      </c>
    </row>
    <row r="97" spans="1:7" s="4" customFormat="1" ht="18" hidden="1" x14ac:dyDescent="0.4">
      <c r="A97" s="3" t="s">
        <v>172</v>
      </c>
      <c r="B97" s="3" t="s">
        <v>173</v>
      </c>
      <c r="C97" s="3"/>
      <c r="D97" s="3"/>
      <c r="E97" s="3"/>
      <c r="F97" s="3"/>
    </row>
    <row r="98" spans="1:7" s="4" customFormat="1" ht="18" customHeight="1" x14ac:dyDescent="0.4">
      <c r="A98" s="3" t="s">
        <v>174</v>
      </c>
      <c r="B98" s="3" t="s">
        <v>175</v>
      </c>
      <c r="C98" s="3"/>
      <c r="D98" s="3"/>
      <c r="E98" s="3"/>
      <c r="F98" s="3">
        <v>7500</v>
      </c>
    </row>
    <row r="99" spans="1:7" s="4" customFormat="1" ht="18" hidden="1" x14ac:dyDescent="0.4">
      <c r="A99" s="3" t="s">
        <v>176</v>
      </c>
      <c r="B99" s="3" t="s">
        <v>177</v>
      </c>
      <c r="C99" s="3"/>
      <c r="D99" s="3"/>
      <c r="E99" s="3"/>
      <c r="F99" s="3"/>
    </row>
    <row r="100" spans="1:7" s="4" customFormat="1" ht="18" x14ac:dyDescent="0.4">
      <c r="A100" s="3"/>
      <c r="B100" s="3" t="s">
        <v>178</v>
      </c>
      <c r="C100" s="3"/>
      <c r="D100" s="3"/>
      <c r="E100" s="3"/>
      <c r="F100" s="3">
        <v>4000</v>
      </c>
    </row>
    <row r="101" spans="1:7" s="4" customFormat="1" ht="18" x14ac:dyDescent="0.4">
      <c r="A101" s="3"/>
      <c r="B101" s="3" t="s">
        <v>173</v>
      </c>
      <c r="C101" s="3"/>
      <c r="D101" s="3"/>
      <c r="E101" s="3"/>
      <c r="F101" s="3">
        <v>3500</v>
      </c>
    </row>
    <row r="102" spans="1:7" s="4" customFormat="1" ht="18" x14ac:dyDescent="0.4">
      <c r="A102" s="3" t="s">
        <v>179</v>
      </c>
      <c r="B102" s="3" t="s">
        <v>180</v>
      </c>
      <c r="C102" s="3"/>
      <c r="D102" s="3"/>
      <c r="E102" s="3"/>
      <c r="F102" s="3">
        <v>5500</v>
      </c>
    </row>
    <row r="103" spans="1:7" s="4" customFormat="1" ht="18" x14ac:dyDescent="0.4">
      <c r="A103" s="33" t="s">
        <v>190</v>
      </c>
      <c r="B103" s="34"/>
      <c r="C103" s="34"/>
      <c r="D103" s="34"/>
      <c r="E103" s="35"/>
      <c r="F103" s="8"/>
    </row>
    <row r="104" spans="1:7" ht="18" x14ac:dyDescent="0.4">
      <c r="A104" s="8"/>
      <c r="B104" s="8" t="s">
        <v>181</v>
      </c>
      <c r="C104" s="8"/>
      <c r="D104" s="8">
        <v>9</v>
      </c>
      <c r="E104" s="8">
        <v>500</v>
      </c>
      <c r="F104" s="8">
        <f t="shared" ref="F104:F109" si="3">E104*D104</f>
        <v>4500</v>
      </c>
    </row>
    <row r="105" spans="1:7" ht="18" x14ac:dyDescent="0.4">
      <c r="A105" s="8"/>
      <c r="B105" s="8" t="s">
        <v>182</v>
      </c>
      <c r="C105" s="8"/>
      <c r="D105" s="8">
        <v>22</v>
      </c>
      <c r="E105" s="8">
        <v>300</v>
      </c>
      <c r="F105" s="8">
        <f t="shared" si="3"/>
        <v>6600</v>
      </c>
    </row>
    <row r="106" spans="1:7" ht="18" x14ac:dyDescent="0.4">
      <c r="A106" s="8"/>
      <c r="B106" s="8" t="s">
        <v>183</v>
      </c>
      <c r="C106" s="8"/>
      <c r="D106" s="8">
        <v>21</v>
      </c>
      <c r="E106" s="8">
        <v>4500</v>
      </c>
      <c r="F106" s="8">
        <f t="shared" si="3"/>
        <v>94500</v>
      </c>
    </row>
    <row r="107" spans="1:7" ht="18" x14ac:dyDescent="0.4">
      <c r="A107" s="8"/>
      <c r="B107" s="8" t="s">
        <v>184</v>
      </c>
      <c r="C107" s="8"/>
      <c r="D107" s="8">
        <v>1</v>
      </c>
      <c r="E107" s="8">
        <v>5500</v>
      </c>
      <c r="F107" s="8">
        <f t="shared" si="3"/>
        <v>5500</v>
      </c>
    </row>
    <row r="108" spans="1:7" ht="18" x14ac:dyDescent="0.4">
      <c r="A108" s="8"/>
      <c r="B108" s="8" t="s">
        <v>185</v>
      </c>
      <c r="C108" s="8"/>
      <c r="D108" s="8">
        <v>1</v>
      </c>
      <c r="E108" s="8">
        <v>4000</v>
      </c>
      <c r="F108" s="8">
        <f t="shared" si="3"/>
        <v>4000</v>
      </c>
    </row>
    <row r="109" spans="1:7" ht="18" x14ac:dyDescent="0.4">
      <c r="A109" s="3"/>
      <c r="B109" s="3" t="s">
        <v>186</v>
      </c>
      <c r="C109" s="3"/>
      <c r="D109" s="3">
        <v>4</v>
      </c>
      <c r="E109" s="3">
        <v>500</v>
      </c>
      <c r="F109" s="3">
        <f t="shared" si="3"/>
        <v>2000</v>
      </c>
    </row>
    <row r="110" spans="1:7" ht="18" x14ac:dyDescent="0.4">
      <c r="A110" s="11"/>
      <c r="B110" s="9" t="s">
        <v>188</v>
      </c>
      <c r="C110" s="11"/>
      <c r="D110" s="11"/>
      <c r="E110" s="11"/>
      <c r="F110" s="11"/>
    </row>
    <row r="111" spans="1:7" ht="15" thickBot="1" x14ac:dyDescent="0.4"/>
    <row r="112" spans="1:7" ht="20.5" thickBot="1" x14ac:dyDescent="0.4">
      <c r="A112" s="36" t="s">
        <v>191</v>
      </c>
      <c r="B112" s="37"/>
      <c r="C112" s="37"/>
      <c r="D112" s="37"/>
      <c r="E112" s="37"/>
      <c r="F112" s="37"/>
      <c r="G112" s="38"/>
    </row>
    <row r="133" spans="6:6" x14ac:dyDescent="0.35">
      <c r="F133">
        <f>F131/11</f>
        <v>0</v>
      </c>
    </row>
  </sheetData>
  <sortState xmlns:xlrd2="http://schemas.microsoft.com/office/spreadsheetml/2017/richdata2" ref="A4:F72">
    <sortCondition ref="B4:B72"/>
  </sortState>
  <mergeCells count="5">
    <mergeCell ref="A103:E103"/>
    <mergeCell ref="A112:G112"/>
    <mergeCell ref="A1:F1"/>
    <mergeCell ref="A2:F2"/>
    <mergeCell ref="A93:E9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CFA1A-F6FC-4801-8CBB-77746C350805}">
  <dimension ref="A1:F19"/>
  <sheetViews>
    <sheetView topLeftCell="A8" workbookViewId="0">
      <selection activeCell="I14" sqref="I14"/>
    </sheetView>
  </sheetViews>
  <sheetFormatPr defaultRowHeight="14.5" x14ac:dyDescent="0.35"/>
  <cols>
    <col min="1" max="1" width="25.453125" bestFit="1" customWidth="1"/>
    <col min="2" max="2" width="46.7265625" bestFit="1" customWidth="1"/>
    <col min="3" max="3" width="8.54296875" bestFit="1" customWidth="1"/>
    <col min="4" max="4" width="8.1796875" bestFit="1" customWidth="1"/>
  </cols>
  <sheetData>
    <row r="1" spans="1:6" ht="17.5" x14ac:dyDescent="0.35">
      <c r="A1" s="39" t="s">
        <v>205</v>
      </c>
      <c r="B1" s="39"/>
      <c r="C1" s="39"/>
      <c r="D1" s="39"/>
      <c r="E1" s="39"/>
      <c r="F1" s="39"/>
    </row>
    <row r="2" spans="1:6" ht="17.5" x14ac:dyDescent="0.35">
      <c r="A2" s="40" t="s">
        <v>215</v>
      </c>
      <c r="B2" s="40"/>
      <c r="C2" s="40"/>
      <c r="D2" s="40"/>
      <c r="E2" s="40"/>
      <c r="F2" s="40"/>
    </row>
    <row r="3" spans="1:6" ht="70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ht="18" x14ac:dyDescent="0.4">
      <c r="A4" s="2" t="s">
        <v>142</v>
      </c>
      <c r="B4" s="2" t="s">
        <v>143</v>
      </c>
      <c r="C4" s="2" t="s">
        <v>11</v>
      </c>
      <c r="D4" s="2">
        <v>2</v>
      </c>
      <c r="E4" s="2">
        <v>50</v>
      </c>
      <c r="F4" s="2">
        <f t="shared" ref="F4:F18" si="0">E4*D4</f>
        <v>100</v>
      </c>
    </row>
    <row r="5" spans="1:6" ht="18" x14ac:dyDescent="0.4">
      <c r="A5" s="2" t="s">
        <v>144</v>
      </c>
      <c r="B5" s="2" t="s">
        <v>145</v>
      </c>
      <c r="C5" s="2" t="s">
        <v>11</v>
      </c>
      <c r="D5" s="2">
        <v>2</v>
      </c>
      <c r="E5" s="2">
        <v>60</v>
      </c>
      <c r="F5" s="2">
        <f t="shared" si="0"/>
        <v>120</v>
      </c>
    </row>
    <row r="6" spans="1:6" ht="18" x14ac:dyDescent="0.4">
      <c r="A6" s="2" t="s">
        <v>146</v>
      </c>
      <c r="B6" s="2" t="s">
        <v>147</v>
      </c>
      <c r="C6" s="2" t="s">
        <v>11</v>
      </c>
      <c r="D6" s="2">
        <v>2</v>
      </c>
      <c r="E6" s="2">
        <v>20</v>
      </c>
      <c r="F6" s="2">
        <f t="shared" si="0"/>
        <v>40</v>
      </c>
    </row>
    <row r="7" spans="1:6" ht="18" x14ac:dyDescent="0.4">
      <c r="A7" s="2" t="s">
        <v>148</v>
      </c>
      <c r="B7" s="2" t="s">
        <v>149</v>
      </c>
      <c r="C7" s="2" t="s">
        <v>11</v>
      </c>
      <c r="D7" s="2">
        <v>6</v>
      </c>
      <c r="E7" s="2">
        <v>6</v>
      </c>
      <c r="F7" s="2">
        <f t="shared" si="0"/>
        <v>36</v>
      </c>
    </row>
    <row r="8" spans="1:6" ht="18" x14ac:dyDescent="0.4">
      <c r="A8" s="2" t="s">
        <v>150</v>
      </c>
      <c r="B8" s="2" t="s">
        <v>151</v>
      </c>
      <c r="C8" s="2" t="s">
        <v>11</v>
      </c>
      <c r="D8" s="2">
        <v>4</v>
      </c>
      <c r="E8" s="2">
        <v>35</v>
      </c>
      <c r="F8" s="2">
        <f t="shared" si="0"/>
        <v>140</v>
      </c>
    </row>
    <row r="9" spans="1:6" ht="18" x14ac:dyDescent="0.4">
      <c r="A9" s="2"/>
      <c r="B9" s="2" t="s">
        <v>152</v>
      </c>
      <c r="C9" s="2" t="s">
        <v>11</v>
      </c>
      <c r="D9" s="2">
        <v>70</v>
      </c>
      <c r="E9" s="2">
        <v>4</v>
      </c>
      <c r="F9" s="2">
        <f t="shared" si="0"/>
        <v>280</v>
      </c>
    </row>
    <row r="10" spans="1:6" ht="18" x14ac:dyDescent="0.4">
      <c r="A10" s="2"/>
      <c r="B10" s="2" t="s">
        <v>153</v>
      </c>
      <c r="C10" s="2" t="s">
        <v>11</v>
      </c>
      <c r="D10" s="2">
        <v>70</v>
      </c>
      <c r="E10" s="2">
        <v>45</v>
      </c>
      <c r="F10" s="2">
        <f t="shared" si="0"/>
        <v>3150</v>
      </c>
    </row>
    <row r="11" spans="1:6" ht="18" x14ac:dyDescent="0.4">
      <c r="A11" s="2" t="s">
        <v>154</v>
      </c>
      <c r="B11" s="2" t="s">
        <v>155</v>
      </c>
      <c r="C11" s="2" t="s">
        <v>11</v>
      </c>
      <c r="D11" s="2">
        <v>1</v>
      </c>
      <c r="E11" s="2">
        <v>160</v>
      </c>
      <c r="F11" s="2">
        <f t="shared" si="0"/>
        <v>160</v>
      </c>
    </row>
    <row r="12" spans="1:6" ht="18" x14ac:dyDescent="0.4">
      <c r="A12" s="2" t="s">
        <v>156</v>
      </c>
      <c r="B12" s="2" t="s">
        <v>157</v>
      </c>
      <c r="C12" s="2" t="s">
        <v>11</v>
      </c>
      <c r="D12" s="2">
        <v>6</v>
      </c>
      <c r="E12" s="2">
        <v>6</v>
      </c>
      <c r="F12" s="2">
        <f t="shared" si="0"/>
        <v>36</v>
      </c>
    </row>
    <row r="13" spans="1:6" ht="18" x14ac:dyDescent="0.4">
      <c r="A13" s="2" t="s">
        <v>158</v>
      </c>
      <c r="B13" s="2" t="s">
        <v>159</v>
      </c>
      <c r="C13" s="2" t="s">
        <v>11</v>
      </c>
      <c r="D13" s="2">
        <v>4</v>
      </c>
      <c r="E13" s="2">
        <v>35</v>
      </c>
      <c r="F13" s="2">
        <f t="shared" si="0"/>
        <v>140</v>
      </c>
    </row>
    <row r="14" spans="1:6" ht="18" x14ac:dyDescent="0.4">
      <c r="A14" s="2" t="s">
        <v>160</v>
      </c>
      <c r="B14" s="2" t="s">
        <v>161</v>
      </c>
      <c r="C14" s="2" t="s">
        <v>11</v>
      </c>
      <c r="D14" s="2">
        <v>12</v>
      </c>
      <c r="E14" s="2">
        <v>35</v>
      </c>
      <c r="F14" s="2">
        <f t="shared" si="0"/>
        <v>420</v>
      </c>
    </row>
    <row r="15" spans="1:6" ht="18" x14ac:dyDescent="0.4">
      <c r="A15" s="2"/>
      <c r="B15" s="2" t="s">
        <v>162</v>
      </c>
      <c r="C15" s="2" t="s">
        <v>11</v>
      </c>
      <c r="D15" s="2">
        <v>1</v>
      </c>
      <c r="E15" s="2">
        <v>250</v>
      </c>
      <c r="F15" s="2">
        <f t="shared" si="0"/>
        <v>250</v>
      </c>
    </row>
    <row r="16" spans="1:6" ht="18" x14ac:dyDescent="0.4">
      <c r="A16" s="2"/>
      <c r="B16" s="2" t="s">
        <v>163</v>
      </c>
      <c r="C16" s="2" t="s">
        <v>117</v>
      </c>
      <c r="D16" s="2">
        <v>45</v>
      </c>
      <c r="E16" s="2">
        <v>8</v>
      </c>
      <c r="F16" s="2">
        <f t="shared" si="0"/>
        <v>360</v>
      </c>
    </row>
    <row r="17" spans="1:6" ht="18" x14ac:dyDescent="0.4">
      <c r="A17" s="2"/>
      <c r="B17" s="2" t="s">
        <v>164</v>
      </c>
      <c r="C17" s="2" t="s">
        <v>117</v>
      </c>
      <c r="D17" s="2">
        <v>210</v>
      </c>
      <c r="E17" s="2">
        <v>6.5</v>
      </c>
      <c r="F17" s="2">
        <f t="shared" si="0"/>
        <v>1365</v>
      </c>
    </row>
    <row r="18" spans="1:6" ht="18" x14ac:dyDescent="0.4">
      <c r="A18" s="2"/>
      <c r="B18" s="2" t="s">
        <v>165</v>
      </c>
      <c r="C18" s="2" t="s">
        <v>11</v>
      </c>
      <c r="D18" s="2">
        <v>10</v>
      </c>
      <c r="E18" s="2">
        <v>220</v>
      </c>
      <c r="F18" s="2">
        <f t="shared" si="0"/>
        <v>2200</v>
      </c>
    </row>
    <row r="19" spans="1:6" ht="17.5" x14ac:dyDescent="0.35">
      <c r="A19" s="26" t="s">
        <v>206</v>
      </c>
      <c r="B19" s="27"/>
      <c r="C19" s="27"/>
      <c r="D19" s="27"/>
      <c r="E19" s="27"/>
      <c r="F19" s="26">
        <f>SUM(F4:F18)</f>
        <v>8797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AD1E1-B3D8-4867-AA24-19BEDB958D01}">
  <dimension ref="A1:F30"/>
  <sheetViews>
    <sheetView topLeftCell="A25" workbookViewId="0">
      <selection activeCell="I6" sqref="I6"/>
    </sheetView>
  </sheetViews>
  <sheetFormatPr defaultRowHeight="14.5" x14ac:dyDescent="0.35"/>
  <cols>
    <col min="1" max="1" width="40.36328125" customWidth="1"/>
    <col min="2" max="2" width="48.54296875" customWidth="1"/>
  </cols>
  <sheetData>
    <row r="1" spans="1:6" ht="17.5" x14ac:dyDescent="0.35">
      <c r="A1" s="39" t="s">
        <v>205</v>
      </c>
      <c r="B1" s="39"/>
      <c r="C1" s="39"/>
      <c r="D1" s="39"/>
      <c r="E1" s="39"/>
      <c r="F1" s="39"/>
    </row>
    <row r="2" spans="1:6" ht="17.5" x14ac:dyDescent="0.35">
      <c r="A2" s="40" t="s">
        <v>195</v>
      </c>
      <c r="B2" s="40"/>
      <c r="C2" s="40"/>
      <c r="D2" s="40"/>
      <c r="E2" s="40"/>
      <c r="F2" s="40"/>
    </row>
    <row r="3" spans="1:6" ht="70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ht="18" x14ac:dyDescent="0.35">
      <c r="A4" s="23"/>
      <c r="B4" s="22" t="s">
        <v>208</v>
      </c>
      <c r="C4" s="24" t="s">
        <v>11</v>
      </c>
      <c r="D4" s="28">
        <v>4</v>
      </c>
      <c r="E4" s="28">
        <v>200</v>
      </c>
      <c r="F4" s="28">
        <f t="shared" ref="F4:F11" si="0">D4*E4</f>
        <v>800</v>
      </c>
    </row>
    <row r="5" spans="1:6" ht="18" x14ac:dyDescent="0.35">
      <c r="A5" s="23"/>
      <c r="B5" s="22" t="s">
        <v>209</v>
      </c>
      <c r="C5" s="24" t="s">
        <v>11</v>
      </c>
      <c r="D5" s="28">
        <v>1</v>
      </c>
      <c r="E5" s="28">
        <v>450</v>
      </c>
      <c r="F5" s="28">
        <f t="shared" si="0"/>
        <v>450</v>
      </c>
    </row>
    <row r="6" spans="1:6" ht="18" x14ac:dyDescent="0.35">
      <c r="A6" s="23"/>
      <c r="B6" s="22" t="s">
        <v>210</v>
      </c>
      <c r="C6" s="24" t="s">
        <v>97</v>
      </c>
      <c r="D6" s="28">
        <v>100</v>
      </c>
      <c r="E6" s="28">
        <v>5</v>
      </c>
      <c r="F6" s="28">
        <f t="shared" si="0"/>
        <v>500</v>
      </c>
    </row>
    <row r="7" spans="1:6" ht="18" x14ac:dyDescent="0.35">
      <c r="A7" s="23"/>
      <c r="B7" s="22" t="s">
        <v>211</v>
      </c>
      <c r="C7" s="24" t="s">
        <v>11</v>
      </c>
      <c r="D7" s="28">
        <v>12</v>
      </c>
      <c r="E7" s="28">
        <v>1</v>
      </c>
      <c r="F7" s="28">
        <f t="shared" si="0"/>
        <v>12</v>
      </c>
    </row>
    <row r="8" spans="1:6" ht="18" x14ac:dyDescent="0.35">
      <c r="A8" s="23"/>
      <c r="B8" s="22" t="s">
        <v>212</v>
      </c>
      <c r="C8" s="24" t="s">
        <v>11</v>
      </c>
      <c r="D8" s="28">
        <v>1</v>
      </c>
      <c r="E8" s="28">
        <v>120</v>
      </c>
      <c r="F8" s="28">
        <f t="shared" si="0"/>
        <v>120</v>
      </c>
    </row>
    <row r="9" spans="1:6" ht="18" x14ac:dyDescent="0.35">
      <c r="A9" s="23"/>
      <c r="B9" s="22" t="s">
        <v>213</v>
      </c>
      <c r="C9" s="24" t="s">
        <v>11</v>
      </c>
      <c r="D9" s="28">
        <v>12</v>
      </c>
      <c r="E9" s="28">
        <v>4</v>
      </c>
      <c r="F9" s="28">
        <f t="shared" si="0"/>
        <v>48</v>
      </c>
    </row>
    <row r="10" spans="1:6" ht="18" x14ac:dyDescent="0.35">
      <c r="A10" s="23"/>
      <c r="B10" s="22" t="s">
        <v>234</v>
      </c>
      <c r="C10" s="24" t="s">
        <v>11</v>
      </c>
      <c r="D10" s="28">
        <v>1</v>
      </c>
      <c r="E10" s="28">
        <v>350</v>
      </c>
      <c r="F10" s="28">
        <f t="shared" si="0"/>
        <v>350</v>
      </c>
    </row>
    <row r="11" spans="1:6" ht="18" x14ac:dyDescent="0.35">
      <c r="A11" s="23"/>
      <c r="B11" s="22" t="s">
        <v>214</v>
      </c>
      <c r="C11" s="24" t="s">
        <v>11</v>
      </c>
      <c r="D11" s="28">
        <v>1</v>
      </c>
      <c r="E11" s="28">
        <v>600</v>
      </c>
      <c r="F11" s="28">
        <f t="shared" si="0"/>
        <v>600</v>
      </c>
    </row>
    <row r="12" spans="1:6" ht="18" x14ac:dyDescent="0.35">
      <c r="A12" s="23"/>
      <c r="B12" s="22" t="s">
        <v>233</v>
      </c>
      <c r="C12" s="22" t="s">
        <v>11</v>
      </c>
      <c r="D12" s="29">
        <v>21</v>
      </c>
      <c r="E12" s="29">
        <v>8500</v>
      </c>
      <c r="F12" s="29">
        <f t="shared" ref="F12:F14" si="1">D12*E12</f>
        <v>178500</v>
      </c>
    </row>
    <row r="13" spans="1:6" ht="18" x14ac:dyDescent="0.35">
      <c r="A13" s="15"/>
      <c r="B13" s="22" t="s">
        <v>216</v>
      </c>
      <c r="C13" s="22" t="s">
        <v>11</v>
      </c>
      <c r="D13" s="29">
        <v>21</v>
      </c>
      <c r="E13" s="29">
        <v>45</v>
      </c>
      <c r="F13" s="29">
        <f t="shared" si="1"/>
        <v>945</v>
      </c>
    </row>
    <row r="14" spans="1:6" ht="18" x14ac:dyDescent="0.35">
      <c r="A14" s="15"/>
      <c r="B14" s="22" t="s">
        <v>217</v>
      </c>
      <c r="C14" s="22" t="s">
        <v>11</v>
      </c>
      <c r="D14" s="29">
        <v>21</v>
      </c>
      <c r="E14" s="29">
        <v>80</v>
      </c>
      <c r="F14" s="29">
        <f t="shared" si="1"/>
        <v>1680</v>
      </c>
    </row>
    <row r="15" spans="1:6" ht="36" x14ac:dyDescent="0.35">
      <c r="A15" s="15"/>
      <c r="B15" s="22" t="s">
        <v>218</v>
      </c>
      <c r="C15" s="22" t="s">
        <v>11</v>
      </c>
      <c r="D15" s="29">
        <v>1</v>
      </c>
      <c r="E15" s="29">
        <v>4500</v>
      </c>
      <c r="F15" s="29">
        <f>D15*E15</f>
        <v>4500</v>
      </c>
    </row>
    <row r="16" spans="1:6" ht="18" x14ac:dyDescent="0.35">
      <c r="A16" s="15"/>
      <c r="B16" s="22" t="s">
        <v>219</v>
      </c>
      <c r="C16" s="22" t="s">
        <v>11</v>
      </c>
      <c r="D16" s="29">
        <v>1</v>
      </c>
      <c r="E16" s="29">
        <v>3500</v>
      </c>
      <c r="F16" s="29">
        <f t="shared" ref="F16:F28" si="2">D16*E16</f>
        <v>3500</v>
      </c>
    </row>
    <row r="17" spans="1:6" ht="18" x14ac:dyDescent="0.35">
      <c r="A17" s="15"/>
      <c r="B17" s="22" t="s">
        <v>220</v>
      </c>
      <c r="C17" s="22" t="s">
        <v>11</v>
      </c>
      <c r="D17" s="29">
        <v>1</v>
      </c>
      <c r="E17" s="29">
        <v>200</v>
      </c>
      <c r="F17" s="29">
        <f t="shared" si="2"/>
        <v>200</v>
      </c>
    </row>
    <row r="18" spans="1:6" ht="18" x14ac:dyDescent="0.35">
      <c r="A18" s="15"/>
      <c r="B18" s="22" t="s">
        <v>221</v>
      </c>
      <c r="C18" s="22" t="s">
        <v>11</v>
      </c>
      <c r="D18" s="29">
        <v>1</v>
      </c>
      <c r="E18" s="29">
        <v>500</v>
      </c>
      <c r="F18" s="29">
        <f t="shared" si="2"/>
        <v>500</v>
      </c>
    </row>
    <row r="19" spans="1:6" ht="54" x14ac:dyDescent="0.35">
      <c r="A19" s="15"/>
      <c r="B19" s="22" t="s">
        <v>222</v>
      </c>
      <c r="C19" s="22" t="s">
        <v>11</v>
      </c>
      <c r="D19" s="29">
        <v>1</v>
      </c>
      <c r="E19" s="29"/>
      <c r="F19" s="29">
        <v>24850</v>
      </c>
    </row>
    <row r="20" spans="1:6" ht="18" x14ac:dyDescent="0.35">
      <c r="A20" s="15"/>
      <c r="B20" s="22" t="s">
        <v>223</v>
      </c>
      <c r="C20" s="22" t="s">
        <v>11</v>
      </c>
      <c r="D20" s="29">
        <v>1</v>
      </c>
      <c r="E20" s="29">
        <v>9000</v>
      </c>
      <c r="F20" s="29">
        <f t="shared" si="2"/>
        <v>9000</v>
      </c>
    </row>
    <row r="21" spans="1:6" ht="18" x14ac:dyDescent="0.35">
      <c r="A21" s="15"/>
      <c r="B21" s="22" t="s">
        <v>224</v>
      </c>
      <c r="C21" s="22" t="s">
        <v>11</v>
      </c>
      <c r="D21" s="29">
        <v>1</v>
      </c>
      <c r="E21" s="29">
        <v>3500</v>
      </c>
      <c r="F21" s="29">
        <f t="shared" si="2"/>
        <v>3500</v>
      </c>
    </row>
    <row r="22" spans="1:6" ht="18" x14ac:dyDescent="0.35">
      <c r="A22" s="15"/>
      <c r="B22" s="22" t="s">
        <v>225</v>
      </c>
      <c r="C22" s="22" t="s">
        <v>11</v>
      </c>
      <c r="D22" s="29">
        <v>1</v>
      </c>
      <c r="E22" s="29">
        <v>2800</v>
      </c>
      <c r="F22" s="29">
        <f t="shared" si="2"/>
        <v>2800</v>
      </c>
    </row>
    <row r="23" spans="1:6" ht="18" x14ac:dyDescent="0.35">
      <c r="A23" s="15"/>
      <c r="B23" s="22" t="s">
        <v>226</v>
      </c>
      <c r="C23" s="22" t="s">
        <v>11</v>
      </c>
      <c r="D23" s="29">
        <v>1</v>
      </c>
      <c r="E23" s="29">
        <v>400</v>
      </c>
      <c r="F23" s="29">
        <f t="shared" si="2"/>
        <v>400</v>
      </c>
    </row>
    <row r="24" spans="1:6" ht="18" x14ac:dyDescent="0.35">
      <c r="A24" s="15"/>
      <c r="B24" s="22" t="s">
        <v>227</v>
      </c>
      <c r="C24" s="22" t="s">
        <v>11</v>
      </c>
      <c r="D24" s="29">
        <v>300</v>
      </c>
      <c r="E24" s="29">
        <v>5</v>
      </c>
      <c r="F24" s="29">
        <f t="shared" si="2"/>
        <v>1500</v>
      </c>
    </row>
    <row r="25" spans="1:6" ht="54" x14ac:dyDescent="0.35">
      <c r="A25" s="15"/>
      <c r="B25" s="22" t="s">
        <v>230</v>
      </c>
      <c r="C25" s="22" t="s">
        <v>11</v>
      </c>
      <c r="D25" s="29">
        <v>1</v>
      </c>
      <c r="E25" s="29">
        <v>3500</v>
      </c>
      <c r="F25" s="29">
        <f t="shared" si="2"/>
        <v>3500</v>
      </c>
    </row>
    <row r="26" spans="1:6" ht="72" x14ac:dyDescent="0.35">
      <c r="A26" s="15"/>
      <c r="B26" s="22" t="s">
        <v>235</v>
      </c>
      <c r="C26" s="22" t="s">
        <v>11</v>
      </c>
      <c r="D26" s="29">
        <v>1</v>
      </c>
      <c r="E26" s="29">
        <v>2800</v>
      </c>
      <c r="F26" s="29">
        <f t="shared" si="2"/>
        <v>2800</v>
      </c>
    </row>
    <row r="27" spans="1:6" ht="36" x14ac:dyDescent="0.35">
      <c r="A27" s="15"/>
      <c r="B27" s="22" t="s">
        <v>231</v>
      </c>
      <c r="C27" s="22" t="s">
        <v>11</v>
      </c>
      <c r="D27" s="29">
        <v>1</v>
      </c>
      <c r="E27" s="29">
        <v>8500</v>
      </c>
      <c r="F27" s="29">
        <f t="shared" si="2"/>
        <v>8500</v>
      </c>
    </row>
    <row r="28" spans="1:6" ht="18" x14ac:dyDescent="0.35">
      <c r="A28" s="15"/>
      <c r="B28" s="22" t="s">
        <v>232</v>
      </c>
      <c r="C28" s="22" t="s">
        <v>11</v>
      </c>
      <c r="D28" s="29">
        <v>1</v>
      </c>
      <c r="E28" s="29">
        <v>4000</v>
      </c>
      <c r="F28" s="29">
        <f t="shared" si="2"/>
        <v>4000</v>
      </c>
    </row>
    <row r="29" spans="1:6" ht="18" x14ac:dyDescent="0.35">
      <c r="A29" s="15"/>
      <c r="B29" s="22" t="s">
        <v>236</v>
      </c>
      <c r="C29" s="22" t="s">
        <v>11</v>
      </c>
      <c r="D29" s="29">
        <v>1</v>
      </c>
      <c r="E29" s="29">
        <v>10000</v>
      </c>
      <c r="F29" s="29">
        <f>E29*D29</f>
        <v>10000</v>
      </c>
    </row>
    <row r="30" spans="1:6" ht="17.5" x14ac:dyDescent="0.35">
      <c r="A30" s="25" t="s">
        <v>206</v>
      </c>
      <c r="B30" s="25"/>
      <c r="C30" s="25"/>
      <c r="D30" s="25"/>
      <c r="E30" s="25"/>
      <c r="F30" s="25">
        <f>SUM(F4:F29)</f>
        <v>263555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BB8F1-5C67-4F6B-8288-6ED935DF55A0}">
  <dimension ref="A1:F10"/>
  <sheetViews>
    <sheetView workbookViewId="0">
      <selection activeCell="I6" sqref="I6"/>
    </sheetView>
  </sheetViews>
  <sheetFormatPr defaultRowHeight="14.5" x14ac:dyDescent="0.35"/>
  <cols>
    <col min="1" max="1" width="22.08984375" bestFit="1" customWidth="1"/>
    <col min="2" max="2" width="26" bestFit="1" customWidth="1"/>
  </cols>
  <sheetData>
    <row r="1" spans="1:6" ht="17.5" x14ac:dyDescent="0.35">
      <c r="A1" s="39" t="s">
        <v>205</v>
      </c>
      <c r="B1" s="39"/>
      <c r="C1" s="39"/>
      <c r="D1" s="39"/>
      <c r="E1" s="39"/>
      <c r="F1" s="39"/>
    </row>
    <row r="2" spans="1:6" ht="17.5" x14ac:dyDescent="0.35">
      <c r="A2" s="40" t="s">
        <v>195</v>
      </c>
      <c r="B2" s="40"/>
      <c r="C2" s="40"/>
      <c r="D2" s="40"/>
      <c r="E2" s="40"/>
      <c r="F2" s="40"/>
    </row>
    <row r="3" spans="1:6" ht="70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ht="18" x14ac:dyDescent="0.4">
      <c r="A4" s="4" t="s">
        <v>247</v>
      </c>
      <c r="B4" s="4" t="s">
        <v>242</v>
      </c>
      <c r="C4" s="4" t="s">
        <v>11</v>
      </c>
      <c r="D4" s="4">
        <v>20</v>
      </c>
      <c r="E4" s="4">
        <v>600</v>
      </c>
      <c r="F4" s="4">
        <f>E4*D4</f>
        <v>12000</v>
      </c>
    </row>
    <row r="5" spans="1:6" ht="18" x14ac:dyDescent="0.4">
      <c r="A5" s="4" t="s">
        <v>248</v>
      </c>
      <c r="B5" s="4" t="s">
        <v>182</v>
      </c>
      <c r="C5" s="4" t="s">
        <v>11</v>
      </c>
      <c r="D5" s="4">
        <v>41</v>
      </c>
      <c r="E5" s="4">
        <v>350</v>
      </c>
      <c r="F5" s="4">
        <f t="shared" ref="F5:F9" si="0">E5*D5</f>
        <v>14350</v>
      </c>
    </row>
    <row r="6" spans="1:6" ht="18" x14ac:dyDescent="0.4">
      <c r="A6" s="4" t="s">
        <v>250</v>
      </c>
      <c r="B6" s="4" t="s">
        <v>243</v>
      </c>
      <c r="C6" s="4" t="s">
        <v>11</v>
      </c>
      <c r="D6" s="4">
        <v>1</v>
      </c>
      <c r="E6" s="4">
        <v>800</v>
      </c>
      <c r="F6" s="4">
        <f t="shared" si="0"/>
        <v>800</v>
      </c>
    </row>
    <row r="7" spans="1:6" ht="18" x14ac:dyDescent="0.4">
      <c r="A7" s="4" t="s">
        <v>249</v>
      </c>
      <c r="B7" s="4" t="s">
        <v>244</v>
      </c>
      <c r="C7" s="4" t="s">
        <v>11</v>
      </c>
      <c r="D7" s="4">
        <v>1</v>
      </c>
      <c r="E7" s="4">
        <v>2300</v>
      </c>
      <c r="F7" s="4">
        <f t="shared" si="0"/>
        <v>2300</v>
      </c>
    </row>
    <row r="8" spans="1:6" ht="18" x14ac:dyDescent="0.4">
      <c r="A8" s="4" t="s">
        <v>251</v>
      </c>
      <c r="B8" s="4" t="s">
        <v>245</v>
      </c>
      <c r="C8" s="4" t="s">
        <v>11</v>
      </c>
      <c r="D8" s="4">
        <v>6</v>
      </c>
      <c r="E8" s="4">
        <v>1000</v>
      </c>
      <c r="F8" s="4">
        <f t="shared" si="0"/>
        <v>6000</v>
      </c>
    </row>
    <row r="9" spans="1:6" ht="18" x14ac:dyDescent="0.4">
      <c r="A9" s="4" t="s">
        <v>252</v>
      </c>
      <c r="B9" s="4" t="s">
        <v>246</v>
      </c>
      <c r="C9" s="4" t="s">
        <v>11</v>
      </c>
      <c r="D9" s="4">
        <v>2</v>
      </c>
      <c r="E9" s="4">
        <v>2500</v>
      </c>
      <c r="F9" s="4">
        <f t="shared" si="0"/>
        <v>5000</v>
      </c>
    </row>
    <row r="10" spans="1:6" ht="17.5" x14ac:dyDescent="0.35">
      <c r="A10" s="31" t="s">
        <v>241</v>
      </c>
      <c r="B10" s="31"/>
      <c r="C10" s="31"/>
      <c r="D10" s="31"/>
      <c r="E10" s="31"/>
      <c r="F10" s="31">
        <f>SUM(F4:F9)</f>
        <v>40450</v>
      </c>
    </row>
  </sheetData>
  <mergeCells count="2">
    <mergeCell ref="A1:F1"/>
    <mergeCell ref="A2:F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278D1-1ACE-4356-B666-CD678DA0062F}">
  <dimension ref="A1:F16"/>
  <sheetViews>
    <sheetView topLeftCell="A4" workbookViewId="0">
      <selection activeCell="J18" sqref="J18"/>
    </sheetView>
  </sheetViews>
  <sheetFormatPr defaultRowHeight="14.5" x14ac:dyDescent="0.35"/>
  <cols>
    <col min="1" max="1" width="28.36328125" bestFit="1" customWidth="1"/>
    <col min="2" max="2" width="31.90625" bestFit="1" customWidth="1"/>
  </cols>
  <sheetData>
    <row r="1" spans="1:6" ht="17.5" x14ac:dyDescent="0.35">
      <c r="A1" s="39" t="s">
        <v>205</v>
      </c>
      <c r="B1" s="39"/>
      <c r="C1" s="39"/>
      <c r="D1" s="39"/>
      <c r="E1" s="39"/>
      <c r="F1" s="39"/>
    </row>
    <row r="2" spans="1:6" ht="17.5" x14ac:dyDescent="0.35">
      <c r="A2" s="40" t="s">
        <v>204</v>
      </c>
      <c r="B2" s="40"/>
      <c r="C2" s="40"/>
      <c r="D2" s="40"/>
      <c r="E2" s="40"/>
      <c r="F2" s="40"/>
    </row>
    <row r="3" spans="1:6" ht="70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ht="18" x14ac:dyDescent="0.4">
      <c r="A4" s="3" t="s">
        <v>166</v>
      </c>
      <c r="B4" s="3" t="s">
        <v>167</v>
      </c>
      <c r="C4" s="3"/>
      <c r="D4" s="3"/>
      <c r="E4" s="3"/>
      <c r="F4" s="3">
        <v>3000</v>
      </c>
    </row>
    <row r="5" spans="1:6" ht="18" x14ac:dyDescent="0.4">
      <c r="A5" s="3" t="s">
        <v>168</v>
      </c>
      <c r="B5" s="3" t="s">
        <v>169</v>
      </c>
      <c r="C5" s="3"/>
      <c r="D5" s="3"/>
      <c r="E5" s="3"/>
      <c r="F5" s="3">
        <v>7000</v>
      </c>
    </row>
    <row r="6" spans="1:6" ht="18" x14ac:dyDescent="0.4">
      <c r="A6" s="3" t="s">
        <v>170</v>
      </c>
      <c r="B6" s="3" t="s">
        <v>171</v>
      </c>
      <c r="C6" s="3"/>
      <c r="D6" s="3"/>
      <c r="E6" s="3"/>
      <c r="F6" s="3">
        <v>3200</v>
      </c>
    </row>
    <row r="7" spans="1:6" ht="18" x14ac:dyDescent="0.4">
      <c r="A7" s="3" t="s">
        <v>174</v>
      </c>
      <c r="B7" s="3" t="s">
        <v>175</v>
      </c>
      <c r="C7" s="3"/>
      <c r="D7" s="3"/>
      <c r="E7" s="3"/>
      <c r="F7" s="3">
        <v>7500</v>
      </c>
    </row>
    <row r="8" spans="1:6" ht="18" x14ac:dyDescent="0.4">
      <c r="A8" s="3" t="s">
        <v>207</v>
      </c>
      <c r="B8" s="3" t="s">
        <v>178</v>
      </c>
      <c r="C8" s="3"/>
      <c r="D8" s="3"/>
      <c r="E8" s="3"/>
      <c r="F8" s="3">
        <v>4000</v>
      </c>
    </row>
    <row r="9" spans="1:6" ht="18" x14ac:dyDescent="0.4">
      <c r="A9" s="3" t="s">
        <v>172</v>
      </c>
      <c r="B9" s="3" t="s">
        <v>173</v>
      </c>
      <c r="C9" s="3"/>
      <c r="D9" s="3"/>
      <c r="E9" s="3"/>
      <c r="F9" s="3">
        <v>3500</v>
      </c>
    </row>
    <row r="10" spans="1:6" ht="18" x14ac:dyDescent="0.4">
      <c r="A10" s="3" t="s">
        <v>179</v>
      </c>
      <c r="B10" s="3" t="s">
        <v>180</v>
      </c>
      <c r="C10" s="3"/>
      <c r="D10" s="3"/>
      <c r="E10" s="3"/>
      <c r="F10" s="3">
        <v>5500</v>
      </c>
    </row>
    <row r="11" spans="1:6" ht="18" x14ac:dyDescent="0.4">
      <c r="A11" s="3" t="s">
        <v>237</v>
      </c>
      <c r="B11" s="3" t="s">
        <v>238</v>
      </c>
      <c r="C11" s="3"/>
      <c r="D11" s="3"/>
      <c r="E11" s="3"/>
      <c r="F11" s="3">
        <v>2000</v>
      </c>
    </row>
    <row r="12" spans="1:6" ht="17.5" x14ac:dyDescent="0.35">
      <c r="A12" s="21" t="s">
        <v>206</v>
      </c>
      <c r="B12" s="21"/>
      <c r="C12" s="21"/>
      <c r="D12" s="21"/>
      <c r="E12" s="21"/>
      <c r="F12" s="21">
        <f>SUM(F4:F11)</f>
        <v>35700</v>
      </c>
    </row>
    <row r="13" spans="1:6" x14ac:dyDescent="0.35">
      <c r="F13" s="15"/>
    </row>
    <row r="14" spans="1:6" ht="18" x14ac:dyDescent="0.4">
      <c r="A14" s="3" t="s">
        <v>240</v>
      </c>
      <c r="F14" s="21">
        <f>F12*15%</f>
        <v>5355</v>
      </c>
    </row>
    <row r="15" spans="1:6" ht="17.5" x14ac:dyDescent="0.35">
      <c r="A15" s="21" t="s">
        <v>241</v>
      </c>
      <c r="F15" s="21">
        <f>F14+F12</f>
        <v>41055</v>
      </c>
    </row>
    <row r="16" spans="1:6" ht="17.5" x14ac:dyDescent="0.35">
      <c r="F16" s="30"/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Sumarry</vt:lpstr>
      <vt:lpstr>Construction Materials</vt:lpstr>
      <vt:lpstr>Electricity</vt:lpstr>
      <vt:lpstr>Equipment</vt:lpstr>
      <vt:lpstr>Furniture</vt:lpstr>
      <vt:lpstr>Labor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Muhiddin Tojiev</dc:creator>
  <cp:lastModifiedBy>Muhiddin Tojiev</cp:lastModifiedBy>
  <dcterms:created xsi:type="dcterms:W3CDTF">2023-11-15T17:30:28Z</dcterms:created>
  <dcterms:modified xsi:type="dcterms:W3CDTF">2024-01-06T09:22:33Z</dcterms:modified>
</cp:coreProperties>
</file>