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asha - Table 1" sheetId="1" r:id="rId1"/>
    <sheet name="asha 2009 - Table 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14" authorId="0">
      <text>
        <r>
          <rPr>
            <b/>
            <sz val="8"/>
            <color indexed="9"/>
            <rFont val="Tahoma"/>
            <family val="0"/>
          </rPr>
          <t>WINXP:</t>
        </r>
        <r>
          <rPr>
            <sz val="8"/>
            <color indexed="9"/>
            <rFont val="Tahoma"/>
            <family val="0"/>
          </rPr>
          <t xml:space="preserve">
25% of those rescued wanting to be restored a month</t>
        </r>
        <r>
          <rPr>
            <sz val="11"/>
            <color indexed="8"/>
            <rFont val="Helvetica Neue"/>
            <family val="0"/>
          </rPr>
          <t/>
        </r>
      </text>
    </comment>
    <comment ref="C12" authorId="0">
      <text>
        <r>
          <rPr>
            <b/>
            <sz val="8"/>
            <color indexed="9"/>
            <rFont val="Tahoma"/>
            <family val="0"/>
          </rPr>
          <t>WINXP:</t>
        </r>
        <r>
          <rPr>
            <sz val="8"/>
            <color indexed="9"/>
            <rFont val="Tahoma"/>
            <family val="0"/>
          </rPr>
          <t xml:space="preserve">
30 undertraining - not yet gainfully employed
</t>
        </r>
        <r>
          <rPr>
            <sz val="11"/>
            <color indexed="8"/>
            <rFont val="Helvetica Neue"/>
            <family val="0"/>
          </rPr>
          <t/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14" authorId="0">
      <text>
        <r>
          <rPr>
            <b/>
            <sz val="8"/>
            <color indexed="9"/>
            <rFont val="Tahoma"/>
            <family val="0"/>
          </rPr>
          <t>WINXP:</t>
        </r>
        <r>
          <rPr>
            <sz val="8"/>
            <color indexed="9"/>
            <rFont val="Tahoma"/>
            <family val="0"/>
          </rPr>
          <t xml:space="preserve">
25% of those rescued wanting to be restored a month</t>
        </r>
        <r>
          <rPr>
            <sz val="11"/>
            <color indexed="8"/>
            <rFont val="Helvetica Neue"/>
            <family val="0"/>
          </rPr>
          <t/>
        </r>
      </text>
    </comment>
    <comment ref="C12" authorId="0">
      <text>
        <r>
          <rPr>
            <b/>
            <sz val="8"/>
            <color indexed="9"/>
            <rFont val="Tahoma"/>
            <family val="0"/>
          </rPr>
          <t>WINXP:</t>
        </r>
        <r>
          <rPr>
            <sz val="8"/>
            <color indexed="9"/>
            <rFont val="Tahoma"/>
            <family val="0"/>
          </rPr>
          <t xml:space="preserve">
30 undertraining - not yet gainfully employed
</t>
        </r>
        <r>
          <rPr>
            <sz val="11"/>
            <color indexed="8"/>
            <rFont val="Helvetica Neue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<sst xmlns="http://schemas.openxmlformats.org/spreadsheetml/2006/main" count="99" uniqueCount="53">
  <si>
    <t xml:space="preserve">BUDGET FOR ShelterHome for 50 victims of sex trafficking </t>
  </si>
  <si>
    <t>#</t>
  </si>
  <si>
    <t>Description of Activities</t>
  </si>
  <si>
    <t>No.</t>
  </si>
  <si>
    <t>Unit Cost</t>
  </si>
  <si>
    <t>Amt. Per month</t>
  </si>
  <si>
    <t>Budget for Year 1</t>
  </si>
  <si>
    <t>Budget for Year 2</t>
  </si>
  <si>
    <t>Budget for Year 3</t>
  </si>
  <si>
    <t>Total Budget forecast (INR)</t>
  </si>
  <si>
    <t>Total Budget forecast     (CAN $)</t>
  </si>
  <si>
    <t>A</t>
  </si>
  <si>
    <t>Shelter home for young adults rescued from sex trafficking (semi-institutional)</t>
  </si>
  <si>
    <t>Welcome kit</t>
  </si>
  <si>
    <t>Clothing &amp; Linen</t>
  </si>
  <si>
    <t>Exposure Visits for Orientation</t>
  </si>
  <si>
    <t>Healthcare &amp; Diagnostics</t>
  </si>
  <si>
    <t>Special services (De-addiction, mental healthcare, etc)</t>
  </si>
  <si>
    <t>Food &amp; Nutritive Supplements</t>
  </si>
  <si>
    <t>Hygiene &amp; Sanitary Material</t>
  </si>
  <si>
    <t>Lifeskills training material</t>
  </si>
  <si>
    <t>Home Investigation</t>
  </si>
  <si>
    <t>Restoration expenses</t>
  </si>
  <si>
    <t>Sub-total (A)</t>
  </si>
  <si>
    <t>B</t>
  </si>
  <si>
    <t>Training &amp; capacity building of Survivors</t>
  </si>
  <si>
    <t>National Conference of Survivors</t>
  </si>
  <si>
    <t>Sub-total (B)</t>
  </si>
  <si>
    <t>C</t>
  </si>
  <si>
    <t>Administration &amp; Management Expenses</t>
  </si>
  <si>
    <t>Staff Costs</t>
  </si>
  <si>
    <t>Co-ordinator</t>
  </si>
  <si>
    <t>Counselor</t>
  </si>
  <si>
    <t>Resident Nurse / Warden</t>
  </si>
  <si>
    <t xml:space="preserve">Field workers </t>
  </si>
  <si>
    <t>Caretakers</t>
  </si>
  <si>
    <t>Cook</t>
  </si>
  <si>
    <t>Security</t>
  </si>
  <si>
    <t>Accountant</t>
  </si>
  <si>
    <t>Professional Consultations</t>
  </si>
  <si>
    <t xml:space="preserve"> Life skill Trainer</t>
  </si>
  <si>
    <t xml:space="preserve"> Medical Consultant</t>
  </si>
  <si>
    <t xml:space="preserve"> Legal Counsel</t>
  </si>
  <si>
    <t xml:space="preserve"> Mental health / Psychiatrist</t>
  </si>
  <si>
    <t>Rent for Premises</t>
  </si>
  <si>
    <t>Audit Fees</t>
  </si>
  <si>
    <t>Documentation Expenses</t>
  </si>
  <si>
    <t>Maintenance Expenses</t>
  </si>
  <si>
    <t>Administrative Expenses</t>
  </si>
  <si>
    <t>Sub-total (C)</t>
  </si>
  <si>
    <t>TOTAL (A + B + C)</t>
  </si>
  <si>
    <t>Budget for Year 2009</t>
  </si>
  <si>
    <t>Budget request from      LF (CAN $)</t>
  </si>
</sst>
</file>

<file path=xl/styles.xml><?xml version="1.0" encoding="utf-8"?>
<styleSheet xmlns="http://schemas.openxmlformats.org/spreadsheetml/2006/main">
  <numFmts count="2">
    <numFmt numFmtId="59" formatCode="\ * #,##0\ ;\ * (#,##0);\ * &quot;-&quot;??\ "/>
    <numFmt numFmtId="60" formatCode="\ * #,##0.00\ ;\ * (#,##0.00);\ * &quot;-&quot;??\ "/>
  </numFmts>
  <fonts count="12">
    <font>
      <sz val="11"/>
      <color indexed="8"/>
      <name val="Helvetica Neue"/>
      <family val="0"/>
    </font>
    <font>
      <sz val="10"/>
      <color indexed="9"/>
      <name val="Arial"/>
      <family val="0"/>
    </font>
    <font>
      <u val="single"/>
      <sz val="12"/>
      <color indexed="9"/>
      <name val="Times New Roman Bold"/>
      <family val="0"/>
    </font>
    <font>
      <sz val="11"/>
      <color indexed="9"/>
      <name val="Times New Roman"/>
      <family val="0"/>
    </font>
    <font>
      <sz val="11"/>
      <color indexed="9"/>
      <name val="Times New Roman Bold"/>
      <family val="0"/>
    </font>
    <font>
      <sz val="13.5"/>
      <color indexed="9"/>
      <name val="Times New Roman Bold"/>
      <family val="0"/>
    </font>
    <font>
      <sz val="10"/>
      <color indexed="9"/>
      <name val="Times New Roman Bold"/>
      <family val="0"/>
    </font>
    <font>
      <sz val="10"/>
      <color indexed="9"/>
      <name val="Times New Roman"/>
      <family val="0"/>
    </font>
    <font>
      <sz val="10"/>
      <color indexed="9"/>
      <name val="Arial Bold"/>
      <family val="0"/>
    </font>
    <font>
      <b/>
      <sz val="8"/>
      <color indexed="9"/>
      <name val="Tahoma"/>
      <family val="0"/>
    </font>
    <font>
      <sz val="8"/>
      <color indexed="9"/>
      <name val="Tahoma"/>
      <family val="0"/>
    </font>
    <font>
      <b/>
      <sz val="8"/>
      <name val="Helvetica Neue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vertical="top"/>
    </xf>
    <xf numFmtId="0" fontId="5" fillId="2" borderId="3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vertical="top" wrapText="1"/>
    </xf>
    <xf numFmtId="59" fontId="3" fillId="2" borderId="3" xfId="0" applyNumberFormat="1" applyFont="1" applyFill="1" applyBorder="1" applyAlignment="1">
      <alignment vertical="top" wrapText="1"/>
    </xf>
    <xf numFmtId="59" fontId="4" fillId="2" borderId="3" xfId="0" applyNumberFormat="1" applyFont="1" applyFill="1" applyBorder="1" applyAlignment="1">
      <alignment vertical="top" wrapText="1"/>
    </xf>
    <xf numFmtId="59" fontId="6" fillId="2" borderId="3" xfId="0" applyNumberFormat="1" applyFont="1" applyFill="1" applyBorder="1" applyAlignment="1">
      <alignment vertical="top"/>
    </xf>
    <xf numFmtId="0" fontId="3" fillId="2" borderId="3" xfId="0" applyNumberFormat="1" applyFont="1" applyFill="1" applyBorder="1" applyAlignment="1">
      <alignment vertical="top"/>
    </xf>
    <xf numFmtId="59" fontId="3" fillId="2" borderId="3" xfId="0" applyNumberFormat="1" applyFont="1" applyFill="1" applyBorder="1" applyAlignment="1">
      <alignment vertical="top"/>
    </xf>
    <xf numFmtId="0" fontId="4" fillId="2" borderId="3" xfId="0" applyNumberFormat="1" applyFont="1" applyFill="1" applyBorder="1" applyAlignment="1">
      <alignment horizontal="right" vertical="top" wrapText="1"/>
    </xf>
    <xf numFmtId="59" fontId="4" fillId="2" borderId="3" xfId="0" applyNumberFormat="1" applyFont="1" applyFill="1" applyBorder="1" applyAlignment="1">
      <alignment vertical="top"/>
    </xf>
    <xf numFmtId="0" fontId="3" fillId="2" borderId="3" xfId="0" applyNumberFormat="1" applyFont="1" applyFill="1" applyBorder="1" applyAlignment="1">
      <alignment/>
    </xf>
    <xf numFmtId="0" fontId="7" fillId="2" borderId="4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59" fontId="1" fillId="2" borderId="4" xfId="0" applyNumberFormat="1" applyFont="1" applyFill="1" applyBorder="1" applyAlignment="1">
      <alignment/>
    </xf>
    <xf numFmtId="59" fontId="7" fillId="2" borderId="4" xfId="0" applyNumberFormat="1" applyFont="1" applyFill="1" applyBorder="1" applyAlignment="1">
      <alignment/>
    </xf>
    <xf numFmtId="59" fontId="8" fillId="2" borderId="1" xfId="0" applyNumberFormat="1" applyFont="1" applyFill="1" applyBorder="1" applyAlignment="1">
      <alignment/>
    </xf>
    <xf numFmtId="59" fontId="1" fillId="2" borderId="1" xfId="0" applyNumberFormat="1" applyFont="1" applyFill="1" applyBorder="1" applyAlignment="1">
      <alignment/>
    </xf>
    <xf numFmtId="60" fontId="1" fillId="2" borderId="1" xfId="0" applyNumberFormat="1" applyFont="1" applyFill="1" applyBorder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180975</xdr:colOff>
      <xdr:row>12</xdr:row>
      <xdr:rowOff>123825</xdr:rowOff>
    </xdr:from>
    <xdr:to>
      <xdr:col>4</xdr:col>
      <xdr:colOff>933450</xdr:colOff>
      <xdr:row>16</xdr:row>
      <xdr:rowOff>28575</xdr:rowOff>
    </xdr:to>
    <xdr:sp>
      <xdr:nvSpPr>
        <xdr:cNvPr id="1" name="Comment 1" hidden="1"/>
        <xdr:cNvSpPr>
          <a:spLocks/>
        </xdr:cNvSpPr>
      </xdr:nvSpPr>
      <xdr:spPr>
        <a:xfrm>
          <a:off x="4857750" y="3219450"/>
          <a:ext cx="1533525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WINXP:</a:t>
          </a:r>
          <a:r>
            <a:rPr lang="en-US" cap="none" sz="800" b="0" i="0" u="none" baseline="0">
              <a:solidFill>
                <a:srgbClr val="000000"/>
              </a:solidFill>
            </a:rPr>
            <a:t>
25% of those rescued wanting to be restored a month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3</xdr:col>
      <xdr:colOff>180975</xdr:colOff>
      <xdr:row>10</xdr:row>
      <xdr:rowOff>123825</xdr:rowOff>
    </xdr:from>
    <xdr:to>
      <xdr:col>4</xdr:col>
      <xdr:colOff>933450</xdr:colOff>
      <xdr:row>14</xdr:row>
      <xdr:rowOff>28575</xdr:rowOff>
    </xdr:to>
    <xdr:sp>
      <xdr:nvSpPr>
        <xdr:cNvPr id="2" name="Comment 2" hidden="1"/>
        <xdr:cNvSpPr>
          <a:spLocks/>
        </xdr:cNvSpPr>
      </xdr:nvSpPr>
      <xdr:spPr>
        <a:xfrm>
          <a:off x="4857750" y="2762250"/>
          <a:ext cx="1533525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WINXP:</a:t>
          </a:r>
          <a:r>
            <a:rPr lang="en-US" cap="none" sz="800" b="0" i="0" u="none" baseline="0">
              <a:solidFill>
                <a:srgbClr val="000000"/>
              </a:solidFill>
            </a:rPr>
            <a:t>
30 undertraining - not yet gainfully employed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180975</xdr:colOff>
      <xdr:row>12</xdr:row>
      <xdr:rowOff>123825</xdr:rowOff>
    </xdr:from>
    <xdr:to>
      <xdr:col>4</xdr:col>
      <xdr:colOff>933450</xdr:colOff>
      <xdr:row>16</xdr:row>
      <xdr:rowOff>28575</xdr:rowOff>
    </xdr:to>
    <xdr:sp>
      <xdr:nvSpPr>
        <xdr:cNvPr id="1" name="Comment 1" hidden="1"/>
        <xdr:cNvSpPr>
          <a:spLocks/>
        </xdr:cNvSpPr>
      </xdr:nvSpPr>
      <xdr:spPr>
        <a:xfrm>
          <a:off x="4857750" y="3219450"/>
          <a:ext cx="1533525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WINXP:</a:t>
          </a:r>
          <a:r>
            <a:rPr lang="en-US" cap="none" sz="800" b="0" i="0" u="none" baseline="0">
              <a:solidFill>
                <a:srgbClr val="000000"/>
              </a:solidFill>
            </a:rPr>
            <a:t>
25% of those rescued wanting to be restored a month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3</xdr:col>
      <xdr:colOff>180975</xdr:colOff>
      <xdr:row>10</xdr:row>
      <xdr:rowOff>123825</xdr:rowOff>
    </xdr:from>
    <xdr:to>
      <xdr:col>4</xdr:col>
      <xdr:colOff>933450</xdr:colOff>
      <xdr:row>14</xdr:row>
      <xdr:rowOff>28575</xdr:rowOff>
    </xdr:to>
    <xdr:sp>
      <xdr:nvSpPr>
        <xdr:cNvPr id="2" name="Comment 2" hidden="1"/>
        <xdr:cNvSpPr>
          <a:spLocks/>
        </xdr:cNvSpPr>
      </xdr:nvSpPr>
      <xdr:spPr>
        <a:xfrm>
          <a:off x="4857750" y="2762250"/>
          <a:ext cx="1533525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WINXP:</a:t>
          </a:r>
          <a:r>
            <a:rPr lang="en-US" cap="none" sz="800" b="0" i="0" u="none" baseline="0">
              <a:solidFill>
                <a:srgbClr val="000000"/>
              </a:solidFill>
            </a:rPr>
            <a:t>
30 undertraining - not yet gainfully employed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3.19921875" style="1" customWidth="1"/>
    <col min="2" max="2" width="41" style="1" customWidth="1"/>
    <col min="3" max="3" width="4.8984375" style="1" customWidth="1"/>
    <col min="4" max="4" width="8.19921875" style="1" customWidth="1"/>
    <col min="5" max="5" width="9.8984375" style="1" customWidth="1"/>
    <col min="6" max="6" width="10.69921875" style="1" customWidth="1"/>
    <col min="7" max="7" width="10.8984375" style="1" customWidth="1"/>
    <col min="8" max="8" width="11.296875" style="1" customWidth="1"/>
    <col min="9" max="9" width="11.3984375" style="1" customWidth="1"/>
    <col min="10" max="10" width="11.8984375" style="1" customWidth="1"/>
    <col min="11" max="256" width="10.296875" style="1" customWidth="1"/>
  </cols>
  <sheetData>
    <row r="1" spans="1:10" ht="12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2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43.5" customHeight="1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</row>
    <row r="5" spans="1:10" ht="35.25" customHeight="1">
      <c r="A5" s="8" t="s">
        <v>11</v>
      </c>
      <c r="B5" s="9" t="s">
        <v>12</v>
      </c>
      <c r="C5" s="10"/>
      <c r="D5" s="11"/>
      <c r="E5" s="11"/>
      <c r="F5" s="11"/>
      <c r="G5" s="12"/>
      <c r="H5" s="11"/>
      <c r="I5" s="13"/>
      <c r="J5" s="13"/>
    </row>
    <row r="6" spans="1:10" ht="18" customHeight="1">
      <c r="A6" s="8"/>
      <c r="B6" s="10" t="s">
        <v>13</v>
      </c>
      <c r="C6" s="10">
        <v>10</v>
      </c>
      <c r="D6" s="11">
        <v>1200</v>
      </c>
      <c r="E6" s="11">
        <f aca="true" t="shared" si="0" ref="E6:E15">C6*D6</f>
        <v>12000</v>
      </c>
      <c r="F6" s="11">
        <f>E6*12</f>
        <v>144000</v>
      </c>
      <c r="G6" s="11">
        <f aca="true" t="shared" si="1" ref="G6:H15">F6*1.03</f>
        <v>148320</v>
      </c>
      <c r="H6" s="11">
        <f t="shared" si="1"/>
        <v>152769.6</v>
      </c>
      <c r="I6" s="13">
        <f aca="true" t="shared" si="2" ref="I6:I15">SUM(F6:H6)</f>
        <v>445089.6</v>
      </c>
      <c r="J6" s="13">
        <f aca="true" t="shared" si="3" ref="J6:J15">I6/40</f>
        <v>11127.24</v>
      </c>
    </row>
    <row r="7" spans="1:10" ht="18" customHeight="1">
      <c r="A7" s="8"/>
      <c r="B7" s="10" t="s">
        <v>14</v>
      </c>
      <c r="C7" s="10">
        <v>30</v>
      </c>
      <c r="D7" s="11">
        <v>1200</v>
      </c>
      <c r="E7" s="11">
        <f t="shared" si="0"/>
        <v>36000</v>
      </c>
      <c r="F7" s="11">
        <f>E7*3</f>
        <v>108000</v>
      </c>
      <c r="G7" s="11">
        <f t="shared" si="1"/>
        <v>111240</v>
      </c>
      <c r="H7" s="11">
        <f t="shared" si="1"/>
        <v>114577.2</v>
      </c>
      <c r="I7" s="13">
        <f t="shared" si="2"/>
        <v>333817.2</v>
      </c>
      <c r="J7" s="13">
        <f t="shared" si="3"/>
        <v>8345.43</v>
      </c>
    </row>
    <row r="8" spans="1:10" ht="18" customHeight="1">
      <c r="A8" s="8"/>
      <c r="B8" s="10" t="s">
        <v>15</v>
      </c>
      <c r="C8" s="10">
        <v>3</v>
      </c>
      <c r="D8" s="11">
        <v>300</v>
      </c>
      <c r="E8" s="11">
        <f t="shared" si="0"/>
        <v>900</v>
      </c>
      <c r="F8" s="11">
        <f aca="true" t="shared" si="4" ref="F8:F15">E8*12</f>
        <v>10800</v>
      </c>
      <c r="G8" s="11">
        <f t="shared" si="1"/>
        <v>11124</v>
      </c>
      <c r="H8" s="11">
        <f t="shared" si="1"/>
        <v>11457.720000000001</v>
      </c>
      <c r="I8" s="13">
        <f t="shared" si="2"/>
        <v>33381.72</v>
      </c>
      <c r="J8" s="13">
        <f t="shared" si="3"/>
        <v>834.543</v>
      </c>
    </row>
    <row r="9" spans="1:10" ht="18" customHeight="1">
      <c r="A9" s="8"/>
      <c r="B9" s="10" t="s">
        <v>16</v>
      </c>
      <c r="C9" s="10">
        <v>10</v>
      </c>
      <c r="D9" s="11">
        <v>1000</v>
      </c>
      <c r="E9" s="11">
        <f t="shared" si="0"/>
        <v>10000</v>
      </c>
      <c r="F9" s="11">
        <f t="shared" si="4"/>
        <v>120000</v>
      </c>
      <c r="G9" s="11">
        <f t="shared" si="1"/>
        <v>123600</v>
      </c>
      <c r="H9" s="11">
        <f t="shared" si="1"/>
        <v>127308</v>
      </c>
      <c r="I9" s="13">
        <f t="shared" si="2"/>
        <v>370908</v>
      </c>
      <c r="J9" s="13">
        <f t="shared" si="3"/>
        <v>9272.7</v>
      </c>
    </row>
    <row r="10" spans="1:10" ht="18" customHeight="1">
      <c r="A10" s="8"/>
      <c r="B10" s="10" t="s">
        <v>17</v>
      </c>
      <c r="C10" s="10">
        <v>6</v>
      </c>
      <c r="D10" s="11">
        <v>1200</v>
      </c>
      <c r="E10" s="11">
        <f t="shared" si="0"/>
        <v>7200</v>
      </c>
      <c r="F10" s="11">
        <f t="shared" si="4"/>
        <v>86400</v>
      </c>
      <c r="G10" s="11">
        <f t="shared" si="1"/>
        <v>88992</v>
      </c>
      <c r="H10" s="11">
        <f t="shared" si="1"/>
        <v>91661.76000000001</v>
      </c>
      <c r="I10" s="13">
        <f t="shared" si="2"/>
        <v>267053.76</v>
      </c>
      <c r="J10" s="13">
        <f t="shared" si="3"/>
        <v>6676.344</v>
      </c>
    </row>
    <row r="11" spans="1:10" ht="18" customHeight="1">
      <c r="A11" s="8"/>
      <c r="B11" s="10" t="s">
        <v>18</v>
      </c>
      <c r="C11" s="10">
        <v>50</v>
      </c>
      <c r="D11" s="11">
        <v>1800</v>
      </c>
      <c r="E11" s="11">
        <f t="shared" si="0"/>
        <v>90000</v>
      </c>
      <c r="F11" s="11">
        <f t="shared" si="4"/>
        <v>1080000</v>
      </c>
      <c r="G11" s="11">
        <f t="shared" si="1"/>
        <v>1112400</v>
      </c>
      <c r="H11" s="11">
        <f t="shared" si="1"/>
        <v>1145772</v>
      </c>
      <c r="I11" s="13">
        <f t="shared" si="2"/>
        <v>3338172</v>
      </c>
      <c r="J11" s="13">
        <f t="shared" si="3"/>
        <v>83454.3</v>
      </c>
    </row>
    <row r="12" spans="1:10" ht="18" customHeight="1">
      <c r="A12" s="14"/>
      <c r="B12" s="10" t="s">
        <v>19</v>
      </c>
      <c r="C12" s="10">
        <v>30</v>
      </c>
      <c r="D12" s="11">
        <v>150</v>
      </c>
      <c r="E12" s="15">
        <f t="shared" si="0"/>
        <v>4500</v>
      </c>
      <c r="F12" s="11">
        <f t="shared" si="4"/>
        <v>54000</v>
      </c>
      <c r="G12" s="11">
        <f t="shared" si="1"/>
        <v>55620</v>
      </c>
      <c r="H12" s="11">
        <f t="shared" si="1"/>
        <v>57288.6</v>
      </c>
      <c r="I12" s="13">
        <f t="shared" si="2"/>
        <v>166908.6</v>
      </c>
      <c r="J12" s="13">
        <f t="shared" si="3"/>
        <v>4172.715</v>
      </c>
    </row>
    <row r="13" spans="1:10" ht="18" customHeight="1">
      <c r="A13" s="8"/>
      <c r="B13" s="10" t="s">
        <v>20</v>
      </c>
      <c r="C13" s="10">
        <v>3</v>
      </c>
      <c r="D13" s="11">
        <v>800</v>
      </c>
      <c r="E13" s="11">
        <f t="shared" si="0"/>
        <v>2400</v>
      </c>
      <c r="F13" s="11">
        <f t="shared" si="4"/>
        <v>28800</v>
      </c>
      <c r="G13" s="11">
        <f t="shared" si="1"/>
        <v>29664</v>
      </c>
      <c r="H13" s="11">
        <f t="shared" si="1"/>
        <v>30553.920000000002</v>
      </c>
      <c r="I13" s="13">
        <f t="shared" si="2"/>
        <v>89017.92</v>
      </c>
      <c r="J13" s="13">
        <f t="shared" si="3"/>
        <v>2225.448</v>
      </c>
    </row>
    <row r="14" spans="1:10" ht="18" customHeight="1">
      <c r="A14" s="8"/>
      <c r="B14" s="10" t="s">
        <v>21</v>
      </c>
      <c r="C14" s="10">
        <v>3</v>
      </c>
      <c r="D14" s="11">
        <v>1500</v>
      </c>
      <c r="E14" s="11">
        <f t="shared" si="0"/>
        <v>4500</v>
      </c>
      <c r="F14" s="11">
        <f t="shared" si="4"/>
        <v>54000</v>
      </c>
      <c r="G14" s="11">
        <f t="shared" si="1"/>
        <v>55620</v>
      </c>
      <c r="H14" s="11">
        <f t="shared" si="1"/>
        <v>57288.6</v>
      </c>
      <c r="I14" s="13">
        <f t="shared" si="2"/>
        <v>166908.6</v>
      </c>
      <c r="J14" s="13">
        <f t="shared" si="3"/>
        <v>4172.715</v>
      </c>
    </row>
    <row r="15" spans="1:10" ht="18" customHeight="1">
      <c r="A15" s="8"/>
      <c r="B15" s="10" t="s">
        <v>22</v>
      </c>
      <c r="C15" s="10">
        <v>3</v>
      </c>
      <c r="D15" s="11">
        <v>3000</v>
      </c>
      <c r="E15" s="11">
        <f t="shared" si="0"/>
        <v>9000</v>
      </c>
      <c r="F15" s="11">
        <f t="shared" si="4"/>
        <v>108000</v>
      </c>
      <c r="G15" s="11">
        <f t="shared" si="1"/>
        <v>111240</v>
      </c>
      <c r="H15" s="11">
        <f t="shared" si="1"/>
        <v>114577.2</v>
      </c>
      <c r="I15" s="13">
        <f t="shared" si="2"/>
        <v>333817.2</v>
      </c>
      <c r="J15" s="13">
        <f t="shared" si="3"/>
        <v>8345.43</v>
      </c>
    </row>
    <row r="16" spans="1:10" ht="18" customHeight="1">
      <c r="A16" s="8"/>
      <c r="B16" s="16" t="s">
        <v>23</v>
      </c>
      <c r="C16" s="10"/>
      <c r="D16" s="11"/>
      <c r="E16" s="15"/>
      <c r="F16" s="12">
        <f>SUM(F6:F15)</f>
        <v>1794000</v>
      </c>
      <c r="G16" s="12">
        <f>SUM(G6:G15)</f>
        <v>1847820</v>
      </c>
      <c r="H16" s="12">
        <f>SUM(H6:H15)</f>
        <v>1903254.6</v>
      </c>
      <c r="I16" s="12">
        <f>SUM(I6:I15)</f>
        <v>5545074.6</v>
      </c>
      <c r="J16" s="12">
        <f>SUM(J6:J15)</f>
        <v>138626.865</v>
      </c>
    </row>
    <row r="17" spans="1:10" ht="18" customHeight="1">
      <c r="A17" s="8"/>
      <c r="B17" s="16"/>
      <c r="C17" s="10"/>
      <c r="D17" s="11"/>
      <c r="E17" s="15"/>
      <c r="F17" s="12"/>
      <c r="G17" s="12"/>
      <c r="H17" s="12"/>
      <c r="I17" s="12"/>
      <c r="J17" s="12"/>
    </row>
    <row r="18" spans="1:10" ht="18" customHeight="1">
      <c r="A18" s="8" t="s">
        <v>24</v>
      </c>
      <c r="B18" s="6" t="s">
        <v>25</v>
      </c>
      <c r="C18" s="10">
        <v>15</v>
      </c>
      <c r="D18" s="11">
        <v>5000</v>
      </c>
      <c r="E18" s="15"/>
      <c r="F18" s="11">
        <f>C18*D18</f>
        <v>75000</v>
      </c>
      <c r="G18" s="11">
        <f>F18*1.03</f>
        <v>77250</v>
      </c>
      <c r="H18" s="11">
        <f>G18*1.03</f>
        <v>79567.5</v>
      </c>
      <c r="I18" s="13">
        <f>SUM(F18:H18)</f>
        <v>231817.5</v>
      </c>
      <c r="J18" s="13">
        <f>I18/40</f>
        <v>5795.4375</v>
      </c>
    </row>
    <row r="19" spans="1:10" ht="18" customHeight="1">
      <c r="A19" s="8"/>
      <c r="B19" s="6" t="s">
        <v>26</v>
      </c>
      <c r="C19" s="10">
        <v>50</v>
      </c>
      <c r="D19" s="11">
        <v>5000</v>
      </c>
      <c r="E19" s="15"/>
      <c r="F19" s="11">
        <f>C19*D19</f>
        <v>250000</v>
      </c>
      <c r="G19" s="11">
        <f>F19*1.03</f>
        <v>257500</v>
      </c>
      <c r="H19" s="11">
        <f>G19*1.03</f>
        <v>265225</v>
      </c>
      <c r="I19" s="13">
        <f>SUM(F19:H19)</f>
        <v>772725</v>
      </c>
      <c r="J19" s="13">
        <f>I19/40</f>
        <v>19318.125</v>
      </c>
    </row>
    <row r="20" spans="1:10" ht="18" customHeight="1">
      <c r="A20" s="8"/>
      <c r="B20" s="16" t="s">
        <v>27</v>
      </c>
      <c r="C20" s="10"/>
      <c r="D20" s="11"/>
      <c r="E20" s="15"/>
      <c r="F20" s="12">
        <f>SUM(F18:F19)</f>
        <v>325000</v>
      </c>
      <c r="G20" s="12">
        <f>SUM(G18:G19)</f>
        <v>334750</v>
      </c>
      <c r="H20" s="12">
        <f>SUM(H18:H19)</f>
        <v>344792.5</v>
      </c>
      <c r="I20" s="12">
        <f>SUM(I18:I19)</f>
        <v>1004542.5</v>
      </c>
      <c r="J20" s="12">
        <f>SUM(J18:J19)</f>
        <v>25113.5625</v>
      </c>
    </row>
    <row r="21" spans="1:10" ht="18" customHeight="1">
      <c r="A21" s="8"/>
      <c r="B21" s="16"/>
      <c r="C21" s="10"/>
      <c r="D21" s="11"/>
      <c r="E21" s="15"/>
      <c r="F21" s="12"/>
      <c r="G21" s="12"/>
      <c r="H21" s="12"/>
      <c r="I21" s="12"/>
      <c r="J21" s="12"/>
    </row>
    <row r="22" spans="1:10" ht="18" customHeight="1">
      <c r="A22" s="8" t="s">
        <v>28</v>
      </c>
      <c r="B22" s="6" t="s">
        <v>29</v>
      </c>
      <c r="C22" s="10"/>
      <c r="D22" s="11"/>
      <c r="E22" s="11"/>
      <c r="F22" s="11"/>
      <c r="G22" s="11"/>
      <c r="H22" s="11"/>
      <c r="I22" s="13"/>
      <c r="J22" s="13"/>
    </row>
    <row r="23" spans="1:10" ht="18" customHeight="1">
      <c r="A23" s="14"/>
      <c r="B23" s="6" t="s">
        <v>30</v>
      </c>
      <c r="C23" s="10"/>
      <c r="D23" s="11"/>
      <c r="E23" s="11"/>
      <c r="F23" s="11"/>
      <c r="G23" s="11"/>
      <c r="H23" s="11"/>
      <c r="I23" s="13"/>
      <c r="J23" s="13"/>
    </row>
    <row r="24" spans="1:10" ht="18" customHeight="1">
      <c r="A24" s="14"/>
      <c r="B24" s="10" t="s">
        <v>31</v>
      </c>
      <c r="C24" s="10">
        <v>1</v>
      </c>
      <c r="D24" s="11">
        <v>12000</v>
      </c>
      <c r="E24" s="11">
        <f aca="true" t="shared" si="5" ref="E24:E31">C24*D24</f>
        <v>12000</v>
      </c>
      <c r="F24" s="11">
        <f aca="true" t="shared" si="6" ref="F24:F31">E24*12</f>
        <v>144000</v>
      </c>
      <c r="G24" s="11">
        <f aca="true" t="shared" si="7" ref="G24:H31">F24*1.03</f>
        <v>148320</v>
      </c>
      <c r="H24" s="11">
        <f t="shared" si="7"/>
        <v>152769.6</v>
      </c>
      <c r="I24" s="13">
        <f aca="true" t="shared" si="8" ref="I24:I31">SUM(F24:H24)</f>
        <v>445089.6</v>
      </c>
      <c r="J24" s="13">
        <f aca="true" t="shared" si="9" ref="J24:J31">I24/40</f>
        <v>11127.24</v>
      </c>
    </row>
    <row r="25" spans="1:10" ht="18" customHeight="1">
      <c r="A25" s="14"/>
      <c r="B25" s="10" t="s">
        <v>32</v>
      </c>
      <c r="C25" s="10">
        <v>1</v>
      </c>
      <c r="D25" s="11">
        <v>10000</v>
      </c>
      <c r="E25" s="11">
        <f t="shared" si="5"/>
        <v>10000</v>
      </c>
      <c r="F25" s="11">
        <f t="shared" si="6"/>
        <v>120000</v>
      </c>
      <c r="G25" s="11">
        <f t="shared" si="7"/>
        <v>123600</v>
      </c>
      <c r="H25" s="11">
        <f t="shared" si="7"/>
        <v>127308</v>
      </c>
      <c r="I25" s="13">
        <f t="shared" si="8"/>
        <v>370908</v>
      </c>
      <c r="J25" s="13">
        <f t="shared" si="9"/>
        <v>9272.7</v>
      </c>
    </row>
    <row r="26" spans="1:10" ht="18" customHeight="1">
      <c r="A26" s="14"/>
      <c r="B26" s="10" t="s">
        <v>33</v>
      </c>
      <c r="C26" s="10">
        <v>1</v>
      </c>
      <c r="D26" s="11">
        <v>7500</v>
      </c>
      <c r="E26" s="11">
        <f t="shared" si="5"/>
        <v>7500</v>
      </c>
      <c r="F26" s="11">
        <f t="shared" si="6"/>
        <v>90000</v>
      </c>
      <c r="G26" s="11">
        <f t="shared" si="7"/>
        <v>92700</v>
      </c>
      <c r="H26" s="11">
        <f t="shared" si="7"/>
        <v>95481</v>
      </c>
      <c r="I26" s="13">
        <f t="shared" si="8"/>
        <v>278181</v>
      </c>
      <c r="J26" s="13">
        <f t="shared" si="9"/>
        <v>6954.525</v>
      </c>
    </row>
    <row r="27" spans="1:10" ht="18" customHeight="1">
      <c r="A27" s="14"/>
      <c r="B27" s="10" t="s">
        <v>34</v>
      </c>
      <c r="C27" s="10">
        <v>2</v>
      </c>
      <c r="D27" s="11">
        <v>5000</v>
      </c>
      <c r="E27" s="11">
        <f t="shared" si="5"/>
        <v>10000</v>
      </c>
      <c r="F27" s="11">
        <f t="shared" si="6"/>
        <v>120000</v>
      </c>
      <c r="G27" s="11">
        <f t="shared" si="7"/>
        <v>123600</v>
      </c>
      <c r="H27" s="11">
        <f t="shared" si="7"/>
        <v>127308</v>
      </c>
      <c r="I27" s="13">
        <f t="shared" si="8"/>
        <v>370908</v>
      </c>
      <c r="J27" s="13">
        <f t="shared" si="9"/>
        <v>9272.7</v>
      </c>
    </row>
    <row r="28" spans="1:10" ht="18" customHeight="1">
      <c r="A28" s="14"/>
      <c r="B28" s="10" t="s">
        <v>35</v>
      </c>
      <c r="C28" s="10">
        <v>2</v>
      </c>
      <c r="D28" s="11">
        <v>6000</v>
      </c>
      <c r="E28" s="11">
        <f t="shared" si="5"/>
        <v>12000</v>
      </c>
      <c r="F28" s="11">
        <f t="shared" si="6"/>
        <v>144000</v>
      </c>
      <c r="G28" s="11">
        <f t="shared" si="7"/>
        <v>148320</v>
      </c>
      <c r="H28" s="11">
        <f t="shared" si="7"/>
        <v>152769.6</v>
      </c>
      <c r="I28" s="13">
        <f t="shared" si="8"/>
        <v>445089.6</v>
      </c>
      <c r="J28" s="13">
        <f t="shared" si="9"/>
        <v>11127.24</v>
      </c>
    </row>
    <row r="29" spans="1:10" ht="18" customHeight="1">
      <c r="A29" s="14"/>
      <c r="B29" s="10" t="s">
        <v>36</v>
      </c>
      <c r="C29" s="10">
        <v>1</v>
      </c>
      <c r="D29" s="11">
        <v>6000</v>
      </c>
      <c r="E29" s="11">
        <f t="shared" si="5"/>
        <v>6000</v>
      </c>
      <c r="F29" s="11">
        <f t="shared" si="6"/>
        <v>72000</v>
      </c>
      <c r="G29" s="11">
        <f t="shared" si="7"/>
        <v>74160</v>
      </c>
      <c r="H29" s="11">
        <f t="shared" si="7"/>
        <v>76384.8</v>
      </c>
      <c r="I29" s="13">
        <f t="shared" si="8"/>
        <v>222544.8</v>
      </c>
      <c r="J29" s="13">
        <f t="shared" si="9"/>
        <v>5563.62</v>
      </c>
    </row>
    <row r="30" spans="1:10" ht="18" customHeight="1">
      <c r="A30" s="14"/>
      <c r="B30" s="10" t="s">
        <v>37</v>
      </c>
      <c r="C30" s="10">
        <v>1</v>
      </c>
      <c r="D30" s="11">
        <v>5000</v>
      </c>
      <c r="E30" s="11">
        <f t="shared" si="5"/>
        <v>5000</v>
      </c>
      <c r="F30" s="11">
        <f t="shared" si="6"/>
        <v>60000</v>
      </c>
      <c r="G30" s="11">
        <f t="shared" si="7"/>
        <v>61800</v>
      </c>
      <c r="H30" s="11">
        <f t="shared" si="7"/>
        <v>63654</v>
      </c>
      <c r="I30" s="13">
        <f t="shared" si="8"/>
        <v>185454</v>
      </c>
      <c r="J30" s="13">
        <f t="shared" si="9"/>
        <v>4636.35</v>
      </c>
    </row>
    <row r="31" spans="1:10" ht="18" customHeight="1">
      <c r="A31" s="14"/>
      <c r="B31" s="10" t="s">
        <v>38</v>
      </c>
      <c r="C31" s="10">
        <v>1</v>
      </c>
      <c r="D31" s="11">
        <v>8000</v>
      </c>
      <c r="E31" s="11">
        <f t="shared" si="5"/>
        <v>8000</v>
      </c>
      <c r="F31" s="11">
        <f t="shared" si="6"/>
        <v>96000</v>
      </c>
      <c r="G31" s="11">
        <f t="shared" si="7"/>
        <v>98880</v>
      </c>
      <c r="H31" s="11">
        <f t="shared" si="7"/>
        <v>101846.40000000001</v>
      </c>
      <c r="I31" s="13">
        <f t="shared" si="8"/>
        <v>296726.4</v>
      </c>
      <c r="J31" s="13">
        <f t="shared" si="9"/>
        <v>7418.160000000001</v>
      </c>
    </row>
    <row r="32" spans="1:10" ht="18" customHeight="1">
      <c r="A32" s="8"/>
      <c r="B32" s="6" t="s">
        <v>39</v>
      </c>
      <c r="C32" s="10"/>
      <c r="D32" s="11"/>
      <c r="E32" s="15"/>
      <c r="F32" s="11"/>
      <c r="G32" s="12"/>
      <c r="H32" s="11"/>
      <c r="I32" s="13"/>
      <c r="J32" s="13"/>
    </row>
    <row r="33" spans="1:10" ht="18" customHeight="1">
      <c r="A33" s="14"/>
      <c r="B33" s="10" t="s">
        <v>40</v>
      </c>
      <c r="C33" s="10">
        <v>2</v>
      </c>
      <c r="D33" s="11">
        <v>5000</v>
      </c>
      <c r="E33" s="15">
        <f>C33*D33</f>
        <v>10000</v>
      </c>
      <c r="F33" s="11">
        <f>E33*12</f>
        <v>120000</v>
      </c>
      <c r="G33" s="11">
        <f aca="true" t="shared" si="10" ref="G33:H41">F33*1.03</f>
        <v>123600</v>
      </c>
      <c r="H33" s="11">
        <f t="shared" si="10"/>
        <v>127308</v>
      </c>
      <c r="I33" s="13">
        <f aca="true" t="shared" si="11" ref="I33:I41">SUM(F33:H33)</f>
        <v>370908</v>
      </c>
      <c r="J33" s="13">
        <f aca="true" t="shared" si="12" ref="J33:J41">I33/40</f>
        <v>9272.7</v>
      </c>
    </row>
    <row r="34" spans="1:10" ht="18" customHeight="1">
      <c r="A34" s="14"/>
      <c r="B34" s="10" t="s">
        <v>41</v>
      </c>
      <c r="C34" s="10">
        <v>1</v>
      </c>
      <c r="D34" s="11">
        <v>5000</v>
      </c>
      <c r="E34" s="15">
        <f>C34*D34</f>
        <v>5000</v>
      </c>
      <c r="F34" s="11">
        <f>E34*12</f>
        <v>60000</v>
      </c>
      <c r="G34" s="11">
        <f t="shared" si="10"/>
        <v>61800</v>
      </c>
      <c r="H34" s="11">
        <f t="shared" si="10"/>
        <v>63654</v>
      </c>
      <c r="I34" s="13">
        <f t="shared" si="11"/>
        <v>185454</v>
      </c>
      <c r="J34" s="13">
        <f t="shared" si="12"/>
        <v>4636.35</v>
      </c>
    </row>
    <row r="35" spans="1:10" ht="18" customHeight="1">
      <c r="A35" s="14"/>
      <c r="B35" s="10" t="s">
        <v>42</v>
      </c>
      <c r="C35" s="10">
        <v>1</v>
      </c>
      <c r="D35" s="11">
        <v>5000</v>
      </c>
      <c r="E35" s="15">
        <f>C35*D35</f>
        <v>5000</v>
      </c>
      <c r="F35" s="11">
        <f>E35*12</f>
        <v>60000</v>
      </c>
      <c r="G35" s="11">
        <f t="shared" si="10"/>
        <v>61800</v>
      </c>
      <c r="H35" s="11">
        <f t="shared" si="10"/>
        <v>63654</v>
      </c>
      <c r="I35" s="13">
        <f t="shared" si="11"/>
        <v>185454</v>
      </c>
      <c r="J35" s="13">
        <f t="shared" si="12"/>
        <v>4636.35</v>
      </c>
    </row>
    <row r="36" spans="1:10" ht="18" customHeight="1">
      <c r="A36" s="14"/>
      <c r="B36" s="10" t="s">
        <v>43</v>
      </c>
      <c r="C36" s="10">
        <v>1</v>
      </c>
      <c r="D36" s="11">
        <v>5000</v>
      </c>
      <c r="E36" s="15">
        <f>C36*D36</f>
        <v>5000</v>
      </c>
      <c r="F36" s="11">
        <f>E36*12</f>
        <v>60000</v>
      </c>
      <c r="G36" s="11">
        <f t="shared" si="10"/>
        <v>61800</v>
      </c>
      <c r="H36" s="11">
        <f t="shared" si="10"/>
        <v>63654</v>
      </c>
      <c r="I36" s="13">
        <f t="shared" si="11"/>
        <v>185454</v>
      </c>
      <c r="J36" s="13">
        <f t="shared" si="12"/>
        <v>4636.35</v>
      </c>
    </row>
    <row r="37" spans="1:10" ht="18" customHeight="1">
      <c r="A37" s="14"/>
      <c r="B37" s="6" t="s">
        <v>44</v>
      </c>
      <c r="C37" s="10">
        <v>1</v>
      </c>
      <c r="D37" s="11">
        <v>30000</v>
      </c>
      <c r="E37" s="15">
        <f>C37*D37</f>
        <v>30000</v>
      </c>
      <c r="F37" s="11">
        <f>E37*12</f>
        <v>360000</v>
      </c>
      <c r="G37" s="11">
        <f t="shared" si="10"/>
        <v>370800</v>
      </c>
      <c r="H37" s="11">
        <f t="shared" si="10"/>
        <v>381924</v>
      </c>
      <c r="I37" s="13">
        <f t="shared" si="11"/>
        <v>1112724</v>
      </c>
      <c r="J37" s="13">
        <f t="shared" si="12"/>
        <v>27818.1</v>
      </c>
    </row>
    <row r="38" spans="1:10" ht="18" customHeight="1">
      <c r="A38" s="14"/>
      <c r="B38" s="6" t="s">
        <v>45</v>
      </c>
      <c r="C38" s="10">
        <v>1</v>
      </c>
      <c r="D38" s="11">
        <v>30000</v>
      </c>
      <c r="E38" s="15"/>
      <c r="F38" s="11">
        <f>C38*D38</f>
        <v>30000</v>
      </c>
      <c r="G38" s="11">
        <f t="shared" si="10"/>
        <v>30900</v>
      </c>
      <c r="H38" s="11">
        <f t="shared" si="10"/>
        <v>31827</v>
      </c>
      <c r="I38" s="13">
        <f t="shared" si="11"/>
        <v>92727</v>
      </c>
      <c r="J38" s="13">
        <f t="shared" si="12"/>
        <v>2318.175</v>
      </c>
    </row>
    <row r="39" spans="1:10" ht="18" customHeight="1">
      <c r="A39" s="14"/>
      <c r="B39" s="6" t="s">
        <v>46</v>
      </c>
      <c r="C39" s="10">
        <v>1</v>
      </c>
      <c r="D39" s="11">
        <v>1000</v>
      </c>
      <c r="E39" s="15">
        <f>C39*D39</f>
        <v>1000</v>
      </c>
      <c r="F39" s="11">
        <f>E39*12</f>
        <v>12000</v>
      </c>
      <c r="G39" s="11">
        <f t="shared" si="10"/>
        <v>12360</v>
      </c>
      <c r="H39" s="11">
        <f t="shared" si="10"/>
        <v>12730.800000000001</v>
      </c>
      <c r="I39" s="13">
        <f t="shared" si="11"/>
        <v>37090.8</v>
      </c>
      <c r="J39" s="13">
        <f t="shared" si="12"/>
        <v>927.2700000000001</v>
      </c>
    </row>
    <row r="40" spans="1:10" ht="18" customHeight="1">
      <c r="A40" s="14"/>
      <c r="B40" s="6" t="s">
        <v>47</v>
      </c>
      <c r="C40" s="10">
        <v>1</v>
      </c>
      <c r="D40" s="11">
        <v>8000</v>
      </c>
      <c r="E40" s="15">
        <f>C40*D40</f>
        <v>8000</v>
      </c>
      <c r="F40" s="11">
        <f>E40*12</f>
        <v>96000</v>
      </c>
      <c r="G40" s="11">
        <f t="shared" si="10"/>
        <v>98880</v>
      </c>
      <c r="H40" s="11">
        <f t="shared" si="10"/>
        <v>101846.40000000001</v>
      </c>
      <c r="I40" s="13">
        <f t="shared" si="11"/>
        <v>296726.4</v>
      </c>
      <c r="J40" s="13">
        <f t="shared" si="12"/>
        <v>7418.160000000001</v>
      </c>
    </row>
    <row r="41" spans="1:10" ht="18" customHeight="1">
      <c r="A41" s="8"/>
      <c r="B41" s="6" t="s">
        <v>48</v>
      </c>
      <c r="C41" s="10">
        <v>1</v>
      </c>
      <c r="D41" s="11">
        <v>10000</v>
      </c>
      <c r="E41" s="15">
        <v>10000</v>
      </c>
      <c r="F41" s="11">
        <f>E41*12</f>
        <v>120000</v>
      </c>
      <c r="G41" s="11">
        <f t="shared" si="10"/>
        <v>123600</v>
      </c>
      <c r="H41" s="11">
        <f t="shared" si="10"/>
        <v>127308</v>
      </c>
      <c r="I41" s="13">
        <f t="shared" si="11"/>
        <v>370908</v>
      </c>
      <c r="J41" s="13">
        <f t="shared" si="12"/>
        <v>9272.7</v>
      </c>
    </row>
    <row r="42" spans="1:10" ht="18" customHeight="1">
      <c r="A42" s="8"/>
      <c r="B42" s="16" t="s">
        <v>49</v>
      </c>
      <c r="C42" s="10"/>
      <c r="D42" s="11"/>
      <c r="E42" s="17">
        <f aca="true" t="shared" si="13" ref="E42:J42">SUM(E24:E41)</f>
        <v>144500</v>
      </c>
      <c r="F42" s="17">
        <f t="shared" si="13"/>
        <v>1764000</v>
      </c>
      <c r="G42" s="17">
        <f t="shared" si="13"/>
        <v>1816920</v>
      </c>
      <c r="H42" s="17">
        <f t="shared" si="13"/>
        <v>1871427.5999999999</v>
      </c>
      <c r="I42" s="17">
        <f t="shared" si="13"/>
        <v>5452347.600000001</v>
      </c>
      <c r="J42" s="17">
        <f t="shared" si="13"/>
        <v>136308.69000000006</v>
      </c>
    </row>
    <row r="43" spans="1:10" ht="18" customHeight="1">
      <c r="A43" s="8"/>
      <c r="B43" s="6"/>
      <c r="C43" s="10"/>
      <c r="D43" s="11"/>
      <c r="E43" s="15"/>
      <c r="F43" s="15"/>
      <c r="G43" s="11"/>
      <c r="H43" s="11"/>
      <c r="I43" s="13"/>
      <c r="J43" s="13"/>
    </row>
    <row r="44" spans="1:10" ht="18" customHeight="1">
      <c r="A44" s="18"/>
      <c r="B44" s="6" t="s">
        <v>50</v>
      </c>
      <c r="C44" s="10"/>
      <c r="D44" s="11"/>
      <c r="E44" s="17">
        <f>E16+E42</f>
        <v>144500</v>
      </c>
      <c r="F44" s="17">
        <f>F16+F20+F42</f>
        <v>3883000</v>
      </c>
      <c r="G44" s="17">
        <f>G16+G20+G42</f>
        <v>3999490</v>
      </c>
      <c r="H44" s="17">
        <f>H16+H20+H42</f>
        <v>4119474.7</v>
      </c>
      <c r="I44" s="17">
        <f>I16+I20+I42</f>
        <v>12001964.7</v>
      </c>
      <c r="J44" s="17">
        <f>J16+J20+J42</f>
        <v>300049.11750000005</v>
      </c>
    </row>
    <row r="45" spans="1:10" ht="12" customHeight="1">
      <c r="A45" s="19"/>
      <c r="B45" s="20"/>
      <c r="C45" s="20"/>
      <c r="D45" s="21"/>
      <c r="E45" s="21"/>
      <c r="F45" s="21"/>
      <c r="G45" s="21"/>
      <c r="H45" s="21"/>
      <c r="I45" s="22"/>
      <c r="J45" s="22"/>
    </row>
    <row r="46" spans="1:10" ht="12" customHeight="1">
      <c r="A46" s="2"/>
      <c r="B46" s="2"/>
      <c r="C46" s="2"/>
      <c r="D46" s="2"/>
      <c r="E46" s="2"/>
      <c r="F46" s="23"/>
      <c r="G46" s="23"/>
      <c r="H46" s="23"/>
      <c r="I46" s="23"/>
      <c r="J46" s="23"/>
    </row>
    <row r="47" spans="1:10" ht="12" customHeight="1">
      <c r="A47" s="2"/>
      <c r="B47" s="2"/>
      <c r="C47" s="2"/>
      <c r="D47" s="2"/>
      <c r="E47" s="2"/>
      <c r="F47" s="24"/>
      <c r="G47" s="24"/>
      <c r="H47" s="24"/>
      <c r="I47" s="24"/>
      <c r="J47" s="24"/>
    </row>
    <row r="48" spans="1:10" ht="12" customHeight="1">
      <c r="A48" s="2"/>
      <c r="B48" s="2"/>
      <c r="C48" s="2"/>
      <c r="D48" s="2"/>
      <c r="E48" s="2"/>
      <c r="F48" s="24"/>
      <c r="G48" s="24"/>
      <c r="H48" s="24"/>
      <c r="I48" s="24"/>
      <c r="J48" s="24"/>
    </row>
    <row r="49" spans="1:10" ht="12" customHeight="1">
      <c r="A49" s="2"/>
      <c r="B49" s="2"/>
      <c r="C49" s="2"/>
      <c r="D49" s="2"/>
      <c r="E49" s="2"/>
      <c r="F49" s="2"/>
      <c r="G49" s="25"/>
      <c r="H49" s="2"/>
      <c r="I49" s="2"/>
      <c r="J49" s="2"/>
    </row>
    <row r="50" spans="1:10" ht="12" customHeight="1">
      <c r="A50" s="2"/>
      <c r="B50" s="2"/>
      <c r="C50" s="2"/>
      <c r="D50" s="2"/>
      <c r="E50" s="2"/>
      <c r="F50" s="2"/>
      <c r="G50" s="25"/>
      <c r="H50" s="2"/>
      <c r="I50" s="2"/>
      <c r="J50" s="2"/>
    </row>
    <row r="51" spans="1:10" ht="12" customHeight="1">
      <c r="A51" s="2"/>
      <c r="B51" s="2"/>
      <c r="C51" s="2"/>
      <c r="D51" s="2"/>
      <c r="E51" s="2"/>
      <c r="F51" s="2"/>
      <c r="G51" s="25"/>
      <c r="H51" s="2"/>
      <c r="I51" s="2"/>
      <c r="J51" s="2"/>
    </row>
    <row r="52" spans="1:10" ht="12" customHeight="1">
      <c r="A52" s="2"/>
      <c r="B52" s="2"/>
      <c r="C52" s="2"/>
      <c r="D52" s="2"/>
      <c r="E52" s="2"/>
      <c r="F52" s="2"/>
      <c r="G52" s="25"/>
      <c r="H52" s="2"/>
      <c r="I52" s="2"/>
      <c r="J52" s="2"/>
    </row>
    <row r="53" spans="1:10" ht="12" customHeight="1">
      <c r="A53" s="2"/>
      <c r="B53" s="2"/>
      <c r="C53" s="2"/>
      <c r="D53" s="2"/>
      <c r="E53" s="2"/>
      <c r="F53" s="2"/>
      <c r="G53" s="25"/>
      <c r="H53" s="2"/>
      <c r="I53" s="2"/>
      <c r="J53" s="2"/>
    </row>
    <row r="54" spans="1:10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" customHeight="1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" customHeight="1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" customHeight="1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" customHeight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" customHeight="1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" customHeight="1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" customHeight="1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" customHeight="1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" customHeight="1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" customHeight="1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" customHeigh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" customHeigh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" customHeight="1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" customHeight="1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" customHeight="1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" customHeight="1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" customHeight="1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" customHeight="1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" customHeight="1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" customHeight="1">
      <c r="A119" s="2"/>
      <c r="B119" s="2"/>
      <c r="C119" s="2"/>
      <c r="D119" s="2">
        <f>25+10+113+50+50+200+25+25+500+150+50+50+50+200+20+25+25+25+50+300+25+25+50+50+25</f>
        <v>2118</v>
      </c>
      <c r="E119" s="2"/>
      <c r="F119" s="2"/>
      <c r="G119" s="2"/>
      <c r="H119" s="2"/>
      <c r="I119" s="2"/>
      <c r="J119" s="2"/>
    </row>
    <row r="120" spans="1:10" ht="12" customHeight="1">
      <c r="A120" s="2"/>
      <c r="B120" s="2"/>
      <c r="C120" s="2"/>
      <c r="D120" s="2">
        <f>D119-1859.68</f>
        <v>258.31999999999994</v>
      </c>
      <c r="E120" s="2"/>
      <c r="F120" s="2"/>
      <c r="G120" s="2"/>
      <c r="H120" s="2"/>
      <c r="I120" s="2"/>
      <c r="J120" s="2"/>
    </row>
  </sheetData>
  <printOptions/>
  <pageMargins left="0.75" right="0.75" top="0.6600000262260437" bottom="0.7099999785423279" header="0.5" footer="0.5"/>
  <pageSetup firstPageNumber="1" useFirstPageNumber="1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3.19921875" style="26" customWidth="1"/>
    <col min="2" max="2" width="41" style="26" customWidth="1"/>
    <col min="3" max="3" width="4.8984375" style="26" customWidth="1"/>
    <col min="4" max="4" width="8.19921875" style="26" customWidth="1"/>
    <col min="5" max="5" width="9.8984375" style="26" customWidth="1"/>
    <col min="6" max="6" width="10.69921875" style="26" customWidth="1"/>
    <col min="7" max="7" width="11.8984375" style="26" customWidth="1"/>
    <col min="8" max="256" width="10.296875" style="26" customWidth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5" customHeight="1">
      <c r="A2" s="3" t="s">
        <v>0</v>
      </c>
      <c r="B2" s="2"/>
      <c r="C2" s="2"/>
      <c r="D2" s="2"/>
      <c r="E2" s="2"/>
      <c r="F2" s="24"/>
      <c r="G2" s="2"/>
    </row>
    <row r="3" spans="1:7" ht="12" customHeight="1">
      <c r="A3" s="4"/>
      <c r="B3" s="4"/>
      <c r="C3" s="4"/>
      <c r="D3" s="4"/>
      <c r="E3" s="4"/>
      <c r="F3" s="4"/>
      <c r="G3" s="4"/>
    </row>
    <row r="4" spans="1:7" ht="43.5" customHeight="1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51</v>
      </c>
      <c r="G4" s="7" t="s">
        <v>52</v>
      </c>
    </row>
    <row r="5" spans="1:7" ht="35.25" customHeight="1">
      <c r="A5" s="8" t="s">
        <v>11</v>
      </c>
      <c r="B5" s="9" t="s">
        <v>12</v>
      </c>
      <c r="C5" s="10"/>
      <c r="D5" s="11"/>
      <c r="E5" s="11"/>
      <c r="F5" s="11"/>
      <c r="G5" s="13"/>
    </row>
    <row r="6" spans="1:7" ht="18" customHeight="1">
      <c r="A6" s="8"/>
      <c r="B6" s="10" t="s">
        <v>13</v>
      </c>
      <c r="C6" s="10">
        <v>10</v>
      </c>
      <c r="D6" s="11">
        <v>1200</v>
      </c>
      <c r="E6" s="11">
        <f aca="true" t="shared" si="0" ref="E6:E15">C6*D6</f>
        <v>12000</v>
      </c>
      <c r="F6" s="11">
        <f>E6*12</f>
        <v>144000</v>
      </c>
      <c r="G6" s="13">
        <f>F6/40</f>
        <v>3600</v>
      </c>
    </row>
    <row r="7" spans="1:7" ht="18" customHeight="1">
      <c r="A7" s="8"/>
      <c r="B7" s="10" t="s">
        <v>14</v>
      </c>
      <c r="C7" s="10">
        <v>30</v>
      </c>
      <c r="D7" s="11">
        <v>1200</v>
      </c>
      <c r="E7" s="11">
        <f t="shared" si="0"/>
        <v>36000</v>
      </c>
      <c r="F7" s="11">
        <f>E7*3</f>
        <v>108000</v>
      </c>
      <c r="G7" s="13">
        <f aca="true" t="shared" si="1" ref="G7:G15">F7/40</f>
        <v>2700</v>
      </c>
    </row>
    <row r="8" spans="1:7" ht="18" customHeight="1">
      <c r="A8" s="8"/>
      <c r="B8" s="10" t="s">
        <v>15</v>
      </c>
      <c r="C8" s="10">
        <v>3</v>
      </c>
      <c r="D8" s="11">
        <v>300</v>
      </c>
      <c r="E8" s="11">
        <f t="shared" si="0"/>
        <v>900</v>
      </c>
      <c r="F8" s="11">
        <f aca="true" t="shared" si="2" ref="F8:F15">E8*12</f>
        <v>10800</v>
      </c>
      <c r="G8" s="13">
        <f t="shared" si="1"/>
        <v>270</v>
      </c>
    </row>
    <row r="9" spans="1:7" ht="18" customHeight="1">
      <c r="A9" s="8"/>
      <c r="B9" s="10" t="s">
        <v>16</v>
      </c>
      <c r="C9" s="10">
        <v>10</v>
      </c>
      <c r="D9" s="11">
        <v>1000</v>
      </c>
      <c r="E9" s="11">
        <f t="shared" si="0"/>
        <v>10000</v>
      </c>
      <c r="F9" s="11">
        <f t="shared" si="2"/>
        <v>120000</v>
      </c>
      <c r="G9" s="13">
        <f t="shared" si="1"/>
        <v>3000</v>
      </c>
    </row>
    <row r="10" spans="1:7" ht="18" customHeight="1">
      <c r="A10" s="8"/>
      <c r="B10" s="10" t="s">
        <v>17</v>
      </c>
      <c r="C10" s="10">
        <v>6</v>
      </c>
      <c r="D10" s="11">
        <v>1200</v>
      </c>
      <c r="E10" s="11">
        <f t="shared" si="0"/>
        <v>7200</v>
      </c>
      <c r="F10" s="11">
        <f t="shared" si="2"/>
        <v>86400</v>
      </c>
      <c r="G10" s="13">
        <f t="shared" si="1"/>
        <v>2160</v>
      </c>
    </row>
    <row r="11" spans="1:7" ht="18" customHeight="1">
      <c r="A11" s="8"/>
      <c r="B11" s="10" t="s">
        <v>18</v>
      </c>
      <c r="C11" s="10">
        <v>50</v>
      </c>
      <c r="D11" s="11">
        <v>1800</v>
      </c>
      <c r="E11" s="11">
        <f t="shared" si="0"/>
        <v>90000</v>
      </c>
      <c r="F11" s="11">
        <f t="shared" si="2"/>
        <v>1080000</v>
      </c>
      <c r="G11" s="13">
        <f t="shared" si="1"/>
        <v>27000</v>
      </c>
    </row>
    <row r="12" spans="1:7" ht="18" customHeight="1">
      <c r="A12" s="14"/>
      <c r="B12" s="10" t="s">
        <v>19</v>
      </c>
      <c r="C12" s="10">
        <v>30</v>
      </c>
      <c r="D12" s="11">
        <v>150</v>
      </c>
      <c r="E12" s="15">
        <f t="shared" si="0"/>
        <v>4500</v>
      </c>
      <c r="F12" s="11">
        <f t="shared" si="2"/>
        <v>54000</v>
      </c>
      <c r="G12" s="13">
        <f t="shared" si="1"/>
        <v>1350</v>
      </c>
    </row>
    <row r="13" spans="1:7" ht="18" customHeight="1">
      <c r="A13" s="8"/>
      <c r="B13" s="10" t="s">
        <v>20</v>
      </c>
      <c r="C13" s="10">
        <v>3</v>
      </c>
      <c r="D13" s="11">
        <v>800</v>
      </c>
      <c r="E13" s="11">
        <f t="shared" si="0"/>
        <v>2400</v>
      </c>
      <c r="F13" s="11">
        <f t="shared" si="2"/>
        <v>28800</v>
      </c>
      <c r="G13" s="13">
        <f t="shared" si="1"/>
        <v>720</v>
      </c>
    </row>
    <row r="14" spans="1:7" ht="18" customHeight="1">
      <c r="A14" s="8"/>
      <c r="B14" s="10" t="s">
        <v>21</v>
      </c>
      <c r="C14" s="10">
        <v>3</v>
      </c>
      <c r="D14" s="11">
        <v>1500</v>
      </c>
      <c r="E14" s="11">
        <f t="shared" si="0"/>
        <v>4500</v>
      </c>
      <c r="F14" s="11">
        <f t="shared" si="2"/>
        <v>54000</v>
      </c>
      <c r="G14" s="13">
        <f t="shared" si="1"/>
        <v>1350</v>
      </c>
    </row>
    <row r="15" spans="1:7" ht="18" customHeight="1">
      <c r="A15" s="8"/>
      <c r="B15" s="10" t="s">
        <v>22</v>
      </c>
      <c r="C15" s="10">
        <v>3</v>
      </c>
      <c r="D15" s="11">
        <v>3000</v>
      </c>
      <c r="E15" s="11">
        <f t="shared" si="0"/>
        <v>9000</v>
      </c>
      <c r="F15" s="11">
        <f t="shared" si="2"/>
        <v>108000</v>
      </c>
      <c r="G15" s="13">
        <f t="shared" si="1"/>
        <v>2700</v>
      </c>
    </row>
    <row r="16" spans="1:7" ht="18" customHeight="1">
      <c r="A16" s="8"/>
      <c r="B16" s="16" t="s">
        <v>23</v>
      </c>
      <c r="C16" s="10"/>
      <c r="D16" s="11"/>
      <c r="E16" s="15"/>
      <c r="F16" s="12">
        <f>SUM(F6:F15)</f>
        <v>1794000</v>
      </c>
      <c r="G16" s="12">
        <f>SUM(G6:G15)</f>
        <v>44850</v>
      </c>
    </row>
    <row r="17" spans="1:7" ht="18" customHeight="1">
      <c r="A17" s="8"/>
      <c r="B17" s="16"/>
      <c r="C17" s="10"/>
      <c r="D17" s="11"/>
      <c r="E17" s="15"/>
      <c r="F17" s="12"/>
      <c r="G17" s="12"/>
    </row>
    <row r="18" spans="1:7" ht="18" customHeight="1">
      <c r="A18" s="8" t="s">
        <v>24</v>
      </c>
      <c r="B18" s="6" t="s">
        <v>25</v>
      </c>
      <c r="C18" s="10">
        <v>15</v>
      </c>
      <c r="D18" s="11">
        <v>5000</v>
      </c>
      <c r="E18" s="15"/>
      <c r="F18" s="11">
        <f>C18*D18</f>
        <v>75000</v>
      </c>
      <c r="G18" s="13">
        <f>F18/40</f>
        <v>1875</v>
      </c>
    </row>
    <row r="19" spans="1:7" ht="18" customHeight="1">
      <c r="A19" s="8"/>
      <c r="B19" s="6" t="s">
        <v>26</v>
      </c>
      <c r="C19" s="10">
        <v>50</v>
      </c>
      <c r="D19" s="11">
        <v>5000</v>
      </c>
      <c r="E19" s="15"/>
      <c r="F19" s="11">
        <f>C19*D19</f>
        <v>250000</v>
      </c>
      <c r="G19" s="13">
        <f>F19/40</f>
        <v>6250</v>
      </c>
    </row>
    <row r="20" spans="1:7" ht="18" customHeight="1">
      <c r="A20" s="8"/>
      <c r="B20" s="16" t="s">
        <v>27</v>
      </c>
      <c r="C20" s="10"/>
      <c r="D20" s="11"/>
      <c r="E20" s="15"/>
      <c r="F20" s="12">
        <f>SUM(F18:F19)</f>
        <v>325000</v>
      </c>
      <c r="G20" s="12">
        <f>SUM(G18:G19)</f>
        <v>8125</v>
      </c>
    </row>
    <row r="21" spans="1:7" ht="18" customHeight="1">
      <c r="A21" s="8"/>
      <c r="B21" s="16"/>
      <c r="C21" s="10"/>
      <c r="D21" s="11"/>
      <c r="E21" s="15"/>
      <c r="F21" s="12"/>
      <c r="G21" s="12"/>
    </row>
    <row r="22" spans="1:7" ht="18" customHeight="1">
      <c r="A22" s="8" t="s">
        <v>28</v>
      </c>
      <c r="B22" s="6" t="s">
        <v>29</v>
      </c>
      <c r="C22" s="10"/>
      <c r="D22" s="11"/>
      <c r="E22" s="11"/>
      <c r="F22" s="11"/>
      <c r="G22" s="13"/>
    </row>
    <row r="23" spans="1:7" ht="18" customHeight="1">
      <c r="A23" s="14"/>
      <c r="B23" s="6" t="s">
        <v>30</v>
      </c>
      <c r="C23" s="10"/>
      <c r="D23" s="11"/>
      <c r="E23" s="11"/>
      <c r="F23" s="11"/>
      <c r="G23" s="13"/>
    </row>
    <row r="24" spans="1:7" ht="18" customHeight="1">
      <c r="A24" s="14"/>
      <c r="B24" s="10" t="s">
        <v>31</v>
      </c>
      <c r="C24" s="10">
        <v>1</v>
      </c>
      <c r="D24" s="11">
        <v>12000</v>
      </c>
      <c r="E24" s="11">
        <f aca="true" t="shared" si="3" ref="E24:E31">C24*D24</f>
        <v>12000</v>
      </c>
      <c r="F24" s="11">
        <f aca="true" t="shared" si="4" ref="F24:F31">E24*12</f>
        <v>144000</v>
      </c>
      <c r="G24" s="13">
        <f aca="true" t="shared" si="5" ref="G24:G31">F24/40</f>
        <v>3600</v>
      </c>
    </row>
    <row r="25" spans="1:7" ht="18" customHeight="1">
      <c r="A25" s="14"/>
      <c r="B25" s="10" t="s">
        <v>32</v>
      </c>
      <c r="C25" s="10">
        <v>1</v>
      </c>
      <c r="D25" s="11">
        <v>10000</v>
      </c>
      <c r="E25" s="11">
        <f t="shared" si="3"/>
        <v>10000</v>
      </c>
      <c r="F25" s="11">
        <f t="shared" si="4"/>
        <v>120000</v>
      </c>
      <c r="G25" s="13">
        <f t="shared" si="5"/>
        <v>3000</v>
      </c>
    </row>
    <row r="26" spans="1:7" ht="18" customHeight="1">
      <c r="A26" s="14"/>
      <c r="B26" s="10" t="s">
        <v>33</v>
      </c>
      <c r="C26" s="10">
        <v>1</v>
      </c>
      <c r="D26" s="11">
        <v>7500</v>
      </c>
      <c r="E26" s="11">
        <f t="shared" si="3"/>
        <v>7500</v>
      </c>
      <c r="F26" s="11">
        <f t="shared" si="4"/>
        <v>90000</v>
      </c>
      <c r="G26" s="13">
        <f t="shared" si="5"/>
        <v>2250</v>
      </c>
    </row>
    <row r="27" spans="1:7" ht="18" customHeight="1">
      <c r="A27" s="14"/>
      <c r="B27" s="10" t="s">
        <v>34</v>
      </c>
      <c r="C27" s="10">
        <v>2</v>
      </c>
      <c r="D27" s="11">
        <v>5000</v>
      </c>
      <c r="E27" s="11">
        <f t="shared" si="3"/>
        <v>10000</v>
      </c>
      <c r="F27" s="11">
        <f t="shared" si="4"/>
        <v>120000</v>
      </c>
      <c r="G27" s="13">
        <f t="shared" si="5"/>
        <v>3000</v>
      </c>
    </row>
    <row r="28" spans="1:7" ht="18" customHeight="1">
      <c r="A28" s="14"/>
      <c r="B28" s="10" t="s">
        <v>35</v>
      </c>
      <c r="C28" s="10">
        <v>2</v>
      </c>
      <c r="D28" s="11">
        <v>6000</v>
      </c>
      <c r="E28" s="11">
        <f t="shared" si="3"/>
        <v>12000</v>
      </c>
      <c r="F28" s="11">
        <f t="shared" si="4"/>
        <v>144000</v>
      </c>
      <c r="G28" s="13">
        <f t="shared" si="5"/>
        <v>3600</v>
      </c>
    </row>
    <row r="29" spans="1:7" ht="18" customHeight="1">
      <c r="A29" s="14"/>
      <c r="B29" s="10" t="s">
        <v>36</v>
      </c>
      <c r="C29" s="10">
        <v>1</v>
      </c>
      <c r="D29" s="11">
        <v>6000</v>
      </c>
      <c r="E29" s="11">
        <f t="shared" si="3"/>
        <v>6000</v>
      </c>
      <c r="F29" s="11">
        <f t="shared" si="4"/>
        <v>72000</v>
      </c>
      <c r="G29" s="13">
        <f t="shared" si="5"/>
        <v>1800</v>
      </c>
    </row>
    <row r="30" spans="1:7" ht="18" customHeight="1">
      <c r="A30" s="14"/>
      <c r="B30" s="10" t="s">
        <v>37</v>
      </c>
      <c r="C30" s="10">
        <v>1</v>
      </c>
      <c r="D30" s="11">
        <v>5000</v>
      </c>
      <c r="E30" s="11">
        <f t="shared" si="3"/>
        <v>5000</v>
      </c>
      <c r="F30" s="11">
        <f t="shared" si="4"/>
        <v>60000</v>
      </c>
      <c r="G30" s="13">
        <f t="shared" si="5"/>
        <v>1500</v>
      </c>
    </row>
    <row r="31" spans="1:7" ht="18" customHeight="1">
      <c r="A31" s="14"/>
      <c r="B31" s="10" t="s">
        <v>38</v>
      </c>
      <c r="C31" s="10">
        <v>1</v>
      </c>
      <c r="D31" s="11">
        <v>8000</v>
      </c>
      <c r="E31" s="11">
        <f t="shared" si="3"/>
        <v>8000</v>
      </c>
      <c r="F31" s="11">
        <f t="shared" si="4"/>
        <v>96000</v>
      </c>
      <c r="G31" s="13">
        <f t="shared" si="5"/>
        <v>2400</v>
      </c>
    </row>
    <row r="32" spans="1:7" ht="18" customHeight="1">
      <c r="A32" s="8"/>
      <c r="B32" s="6" t="s">
        <v>39</v>
      </c>
      <c r="C32" s="10"/>
      <c r="D32" s="11"/>
      <c r="E32" s="15"/>
      <c r="F32" s="11"/>
      <c r="G32" s="13"/>
    </row>
    <row r="33" spans="1:7" ht="18" customHeight="1">
      <c r="A33" s="14"/>
      <c r="B33" s="10" t="s">
        <v>40</v>
      </c>
      <c r="C33" s="10">
        <v>2</v>
      </c>
      <c r="D33" s="11">
        <v>5000</v>
      </c>
      <c r="E33" s="15">
        <f>C33*D33</f>
        <v>10000</v>
      </c>
      <c r="F33" s="11">
        <f>E33*12</f>
        <v>120000</v>
      </c>
      <c r="G33" s="13">
        <f aca="true" t="shared" si="6" ref="G33:G41">F33/40</f>
        <v>3000</v>
      </c>
    </row>
    <row r="34" spans="1:7" ht="18" customHeight="1">
      <c r="A34" s="14"/>
      <c r="B34" s="10" t="s">
        <v>41</v>
      </c>
      <c r="C34" s="10">
        <v>1</v>
      </c>
      <c r="D34" s="11">
        <v>5000</v>
      </c>
      <c r="E34" s="15">
        <f>C34*D34</f>
        <v>5000</v>
      </c>
      <c r="F34" s="11">
        <f>E34*12</f>
        <v>60000</v>
      </c>
      <c r="G34" s="13">
        <f t="shared" si="6"/>
        <v>1500</v>
      </c>
    </row>
    <row r="35" spans="1:7" ht="18" customHeight="1">
      <c r="A35" s="14"/>
      <c r="B35" s="10" t="s">
        <v>42</v>
      </c>
      <c r="C35" s="10">
        <v>1</v>
      </c>
      <c r="D35" s="11">
        <v>5000</v>
      </c>
      <c r="E35" s="15">
        <f>C35*D35</f>
        <v>5000</v>
      </c>
      <c r="F35" s="11">
        <f>E35*12</f>
        <v>60000</v>
      </c>
      <c r="G35" s="13">
        <f t="shared" si="6"/>
        <v>1500</v>
      </c>
    </row>
    <row r="36" spans="1:7" ht="18" customHeight="1">
      <c r="A36" s="14"/>
      <c r="B36" s="10" t="s">
        <v>43</v>
      </c>
      <c r="C36" s="10">
        <v>1</v>
      </c>
      <c r="D36" s="11">
        <v>5000</v>
      </c>
      <c r="E36" s="15">
        <f>C36*D36</f>
        <v>5000</v>
      </c>
      <c r="F36" s="11">
        <f>E36*12</f>
        <v>60000</v>
      </c>
      <c r="G36" s="13">
        <f t="shared" si="6"/>
        <v>1500</v>
      </c>
    </row>
    <row r="37" spans="1:7" ht="18" customHeight="1">
      <c r="A37" s="14"/>
      <c r="B37" s="6" t="s">
        <v>44</v>
      </c>
      <c r="C37" s="10">
        <v>1</v>
      </c>
      <c r="D37" s="11">
        <v>30000</v>
      </c>
      <c r="E37" s="15">
        <f>C37*D37</f>
        <v>30000</v>
      </c>
      <c r="F37" s="11">
        <f>E37*12</f>
        <v>360000</v>
      </c>
      <c r="G37" s="13">
        <f t="shared" si="6"/>
        <v>9000</v>
      </c>
    </row>
    <row r="38" spans="1:7" ht="18" customHeight="1">
      <c r="A38" s="14"/>
      <c r="B38" s="6" t="s">
        <v>45</v>
      </c>
      <c r="C38" s="10">
        <v>1</v>
      </c>
      <c r="D38" s="11">
        <v>30000</v>
      </c>
      <c r="E38" s="15"/>
      <c r="F38" s="11">
        <f>C38*D38</f>
        <v>30000</v>
      </c>
      <c r="G38" s="13">
        <f t="shared" si="6"/>
        <v>750</v>
      </c>
    </row>
    <row r="39" spans="1:7" ht="18" customHeight="1">
      <c r="A39" s="14"/>
      <c r="B39" s="6" t="s">
        <v>46</v>
      </c>
      <c r="C39" s="10">
        <v>1</v>
      </c>
      <c r="D39" s="11">
        <v>1000</v>
      </c>
      <c r="E39" s="15">
        <f>C39*D39</f>
        <v>1000</v>
      </c>
      <c r="F39" s="11">
        <f>E39*12</f>
        <v>12000</v>
      </c>
      <c r="G39" s="13">
        <f t="shared" si="6"/>
        <v>300</v>
      </c>
    </row>
    <row r="40" spans="1:7" ht="18" customHeight="1">
      <c r="A40" s="14"/>
      <c r="B40" s="6" t="s">
        <v>47</v>
      </c>
      <c r="C40" s="10">
        <v>1</v>
      </c>
      <c r="D40" s="11">
        <v>8000</v>
      </c>
      <c r="E40" s="15">
        <f>C40*D40</f>
        <v>8000</v>
      </c>
      <c r="F40" s="11">
        <f>E40*12</f>
        <v>96000</v>
      </c>
      <c r="G40" s="13">
        <f t="shared" si="6"/>
        <v>2400</v>
      </c>
    </row>
    <row r="41" spans="1:7" ht="18" customHeight="1">
      <c r="A41" s="8"/>
      <c r="B41" s="6" t="s">
        <v>48</v>
      </c>
      <c r="C41" s="10">
        <v>1</v>
      </c>
      <c r="D41" s="11">
        <v>10000</v>
      </c>
      <c r="E41" s="15">
        <v>10000</v>
      </c>
      <c r="F41" s="11">
        <f>E41*12</f>
        <v>120000</v>
      </c>
      <c r="G41" s="13">
        <f t="shared" si="6"/>
        <v>3000</v>
      </c>
    </row>
    <row r="42" spans="1:7" ht="18" customHeight="1">
      <c r="A42" s="8"/>
      <c r="B42" s="16" t="s">
        <v>49</v>
      </c>
      <c r="C42" s="10"/>
      <c r="D42" s="11"/>
      <c r="E42" s="17">
        <f>SUM(E24:E41)</f>
        <v>144500</v>
      </c>
      <c r="F42" s="17">
        <f>SUM(F24:F41)</f>
        <v>1764000</v>
      </c>
      <c r="G42" s="17">
        <f>SUM(G24:G41)</f>
        <v>44100</v>
      </c>
    </row>
    <row r="43" spans="1:7" ht="18" customHeight="1">
      <c r="A43" s="8"/>
      <c r="B43" s="6"/>
      <c r="C43" s="10"/>
      <c r="D43" s="11"/>
      <c r="E43" s="15"/>
      <c r="F43" s="15"/>
      <c r="G43" s="13"/>
    </row>
    <row r="44" spans="1:7" ht="18" customHeight="1">
      <c r="A44" s="18"/>
      <c r="B44" s="6" t="s">
        <v>50</v>
      </c>
      <c r="C44" s="10"/>
      <c r="D44" s="11"/>
      <c r="E44" s="17">
        <f>E16+E42</f>
        <v>144500</v>
      </c>
      <c r="F44" s="17">
        <f>F16+F20+F42</f>
        <v>3883000</v>
      </c>
      <c r="G44" s="17">
        <f>G16+G20+G42</f>
        <v>97075</v>
      </c>
    </row>
    <row r="45" spans="1:7" ht="12" customHeight="1">
      <c r="A45" s="19"/>
      <c r="B45" s="20"/>
      <c r="C45" s="20"/>
      <c r="D45" s="21"/>
      <c r="E45" s="21"/>
      <c r="F45" s="21"/>
      <c r="G45" s="22"/>
    </row>
    <row r="46" spans="1:7" ht="12" customHeight="1">
      <c r="A46" s="2"/>
      <c r="B46" s="2"/>
      <c r="C46" s="2"/>
      <c r="D46" s="2"/>
      <c r="E46" s="2"/>
      <c r="F46" s="23"/>
      <c r="G46" s="23"/>
    </row>
    <row r="47" spans="1:7" ht="12" customHeight="1">
      <c r="A47" s="2"/>
      <c r="B47" s="2"/>
      <c r="C47" s="2"/>
      <c r="D47" s="2"/>
      <c r="E47" s="2"/>
      <c r="F47" s="24"/>
      <c r="G47" s="24"/>
    </row>
    <row r="48" spans="1:7" ht="12" customHeight="1">
      <c r="A48" s="2"/>
      <c r="B48" s="2"/>
      <c r="C48" s="2"/>
      <c r="D48" s="2"/>
      <c r="E48" s="2"/>
      <c r="F48" s="24"/>
      <c r="G48" s="24"/>
    </row>
    <row r="49" spans="1:7" ht="12" customHeight="1">
      <c r="A49" s="2"/>
      <c r="B49" s="2"/>
      <c r="C49" s="2"/>
      <c r="D49" s="2"/>
      <c r="E49" s="2"/>
      <c r="F49" s="2"/>
      <c r="G49" s="2"/>
    </row>
    <row r="50" spans="1:7" ht="12" customHeight="1">
      <c r="A50" s="2"/>
      <c r="B50" s="2"/>
      <c r="C50" s="2"/>
      <c r="D50" s="2"/>
      <c r="E50" s="2"/>
      <c r="F50" s="2"/>
      <c r="G50" s="2"/>
    </row>
    <row r="51" spans="1:7" ht="12" customHeight="1">
      <c r="A51" s="2"/>
      <c r="B51" s="2"/>
      <c r="C51" s="2"/>
      <c r="D51" s="2"/>
      <c r="E51" s="2"/>
      <c r="F51" s="2"/>
      <c r="G51" s="2"/>
    </row>
    <row r="52" spans="1:7" ht="12" customHeight="1">
      <c r="A52" s="2"/>
      <c r="B52" s="2"/>
      <c r="C52" s="2"/>
      <c r="D52" s="2"/>
      <c r="E52" s="2"/>
      <c r="F52" s="2"/>
      <c r="G52" s="2"/>
    </row>
    <row r="53" spans="1:7" ht="12" customHeight="1">
      <c r="A53" s="2"/>
      <c r="B53" s="2"/>
      <c r="C53" s="2"/>
      <c r="D53" s="2"/>
      <c r="E53" s="2"/>
      <c r="F53" s="2"/>
      <c r="G53" s="2"/>
    </row>
    <row r="54" spans="1:7" ht="12" customHeight="1">
      <c r="A54" s="2"/>
      <c r="B54" s="2"/>
      <c r="C54" s="2"/>
      <c r="D54" s="2"/>
      <c r="E54" s="2"/>
      <c r="F54" s="2"/>
      <c r="G54" s="2"/>
    </row>
    <row r="55" spans="1:7" ht="12" customHeight="1">
      <c r="A55" s="2"/>
      <c r="B55" s="2"/>
      <c r="C55" s="2"/>
      <c r="D55" s="2"/>
      <c r="E55" s="2"/>
      <c r="F55" s="2"/>
      <c r="G55" s="2"/>
    </row>
    <row r="56" spans="1:7" ht="12" customHeight="1">
      <c r="A56" s="2"/>
      <c r="B56" s="2"/>
      <c r="C56" s="2"/>
      <c r="D56" s="2"/>
      <c r="E56" s="2"/>
      <c r="F56" s="2"/>
      <c r="G56" s="2"/>
    </row>
    <row r="57" spans="1:7" ht="12" customHeight="1">
      <c r="A57" s="2"/>
      <c r="B57" s="2"/>
      <c r="C57" s="2"/>
      <c r="D57" s="2"/>
      <c r="E57" s="2"/>
      <c r="F57" s="2"/>
      <c r="G57" s="2"/>
    </row>
    <row r="58" spans="1:7" ht="12" customHeight="1">
      <c r="A58" s="2"/>
      <c r="B58" s="2"/>
      <c r="C58" s="2"/>
      <c r="D58" s="2"/>
      <c r="E58" s="2"/>
      <c r="F58" s="2"/>
      <c r="G58" s="2"/>
    </row>
    <row r="59" spans="1:7" ht="12" customHeight="1">
      <c r="A59" s="2"/>
      <c r="B59" s="2"/>
      <c r="C59" s="2"/>
      <c r="D59" s="2"/>
      <c r="E59" s="2"/>
      <c r="F59" s="2"/>
      <c r="G59" s="2"/>
    </row>
    <row r="60" spans="1:7" ht="12" customHeight="1">
      <c r="A60" s="2"/>
      <c r="B60" s="2"/>
      <c r="C60" s="2"/>
      <c r="D60" s="2"/>
      <c r="E60" s="2"/>
      <c r="F60" s="2"/>
      <c r="G60" s="2"/>
    </row>
    <row r="61" spans="1:7" ht="12" customHeight="1">
      <c r="A61" s="2"/>
      <c r="B61" s="2"/>
      <c r="C61" s="2"/>
      <c r="D61" s="2"/>
      <c r="E61" s="2"/>
      <c r="F61" s="2"/>
      <c r="G61" s="2"/>
    </row>
    <row r="62" spans="1:7" ht="12" customHeight="1">
      <c r="A62" s="2"/>
      <c r="B62" s="2"/>
      <c r="C62" s="2"/>
      <c r="D62" s="2"/>
      <c r="E62" s="2"/>
      <c r="F62" s="2"/>
      <c r="G62" s="2"/>
    </row>
    <row r="63" spans="1:7" ht="12" customHeight="1">
      <c r="A63" s="2"/>
      <c r="B63" s="2"/>
      <c r="C63" s="2"/>
      <c r="D63" s="2"/>
      <c r="E63" s="2"/>
      <c r="F63" s="2"/>
      <c r="G63" s="2"/>
    </row>
    <row r="64" spans="1:7" ht="12" customHeight="1">
      <c r="A64" s="2"/>
      <c r="B64" s="2"/>
      <c r="C64" s="2"/>
      <c r="D64" s="2"/>
      <c r="E64" s="2"/>
      <c r="F64" s="2"/>
      <c r="G64" s="2"/>
    </row>
    <row r="65" spans="1:7" ht="12" customHeight="1">
      <c r="A65" s="2"/>
      <c r="B65" s="2"/>
      <c r="C65" s="2"/>
      <c r="D65" s="2"/>
      <c r="E65" s="2"/>
      <c r="F65" s="2"/>
      <c r="G65" s="2"/>
    </row>
    <row r="66" spans="1:7" ht="12" customHeight="1">
      <c r="A66" s="2"/>
      <c r="B66" s="2"/>
      <c r="C66" s="2"/>
      <c r="D66" s="2"/>
      <c r="E66" s="2"/>
      <c r="F66" s="2"/>
      <c r="G66" s="2"/>
    </row>
    <row r="67" spans="1:7" ht="12" customHeight="1">
      <c r="A67" s="2"/>
      <c r="B67" s="2"/>
      <c r="C67" s="2"/>
      <c r="D67" s="2"/>
      <c r="E67" s="2"/>
      <c r="F67" s="2"/>
      <c r="G67" s="2"/>
    </row>
    <row r="68" spans="1:7" ht="12" customHeight="1">
      <c r="A68" s="2"/>
      <c r="B68" s="2"/>
      <c r="C68" s="2"/>
      <c r="D68" s="2"/>
      <c r="E68" s="2"/>
      <c r="F68" s="2"/>
      <c r="G68" s="2"/>
    </row>
    <row r="69" spans="1:7" ht="12" customHeight="1">
      <c r="A69" s="2"/>
      <c r="B69" s="2"/>
      <c r="C69" s="2"/>
      <c r="D69" s="2"/>
      <c r="E69" s="2"/>
      <c r="F69" s="2"/>
      <c r="G69" s="2"/>
    </row>
    <row r="70" spans="1:7" ht="12" customHeight="1">
      <c r="A70" s="2"/>
      <c r="B70" s="2"/>
      <c r="C70" s="2"/>
      <c r="D70" s="2"/>
      <c r="E70" s="2"/>
      <c r="F70" s="2"/>
      <c r="G70" s="2"/>
    </row>
    <row r="71" spans="1:7" ht="12" customHeight="1">
      <c r="A71" s="2"/>
      <c r="B71" s="2"/>
      <c r="C71" s="2"/>
      <c r="D71" s="2"/>
      <c r="E71" s="2"/>
      <c r="F71" s="2"/>
      <c r="G71" s="2"/>
    </row>
    <row r="72" spans="1:7" ht="12" customHeight="1">
      <c r="A72" s="2"/>
      <c r="B72" s="2"/>
      <c r="C72" s="2"/>
      <c r="D72" s="2"/>
      <c r="E72" s="2"/>
      <c r="F72" s="2"/>
      <c r="G72" s="2"/>
    </row>
    <row r="73" spans="1:7" ht="12" customHeight="1">
      <c r="A73" s="2"/>
      <c r="B73" s="2"/>
      <c r="C73" s="2"/>
      <c r="D73" s="2"/>
      <c r="E73" s="2"/>
      <c r="F73" s="2"/>
      <c r="G73" s="2"/>
    </row>
    <row r="74" spans="1:7" ht="12" customHeight="1">
      <c r="A74" s="2"/>
      <c r="B74" s="2"/>
      <c r="C74" s="2"/>
      <c r="D74" s="2"/>
      <c r="E74" s="2"/>
      <c r="F74" s="2"/>
      <c r="G74" s="2"/>
    </row>
    <row r="75" spans="1:7" ht="12" customHeight="1">
      <c r="A75" s="2"/>
      <c r="B75" s="2"/>
      <c r="C75" s="2"/>
      <c r="D75" s="2"/>
      <c r="E75" s="2"/>
      <c r="F75" s="2"/>
      <c r="G75" s="2"/>
    </row>
    <row r="76" spans="1:7" ht="12" customHeight="1">
      <c r="A76" s="2"/>
      <c r="B76" s="2"/>
      <c r="C76" s="2"/>
      <c r="D76" s="2"/>
      <c r="E76" s="2"/>
      <c r="F76" s="2"/>
      <c r="G76" s="2"/>
    </row>
    <row r="77" spans="1:7" ht="12" customHeight="1">
      <c r="A77" s="2"/>
      <c r="B77" s="2"/>
      <c r="C77" s="2"/>
      <c r="D77" s="2"/>
      <c r="E77" s="2"/>
      <c r="F77" s="2"/>
      <c r="G77" s="2"/>
    </row>
    <row r="78" spans="1:7" ht="12" customHeight="1">
      <c r="A78" s="2"/>
      <c r="B78" s="2"/>
      <c r="C78" s="2"/>
      <c r="D78" s="2"/>
      <c r="E78" s="2"/>
      <c r="F78" s="2"/>
      <c r="G78" s="2"/>
    </row>
    <row r="79" spans="1:7" ht="12" customHeight="1">
      <c r="A79" s="2"/>
      <c r="B79" s="2"/>
      <c r="C79" s="2"/>
      <c r="D79" s="2"/>
      <c r="E79" s="2"/>
      <c r="F79" s="2"/>
      <c r="G79" s="2"/>
    </row>
    <row r="80" spans="1:7" ht="12" customHeight="1">
      <c r="A80" s="2"/>
      <c r="B80" s="2"/>
      <c r="C80" s="2"/>
      <c r="D80" s="2"/>
      <c r="E80" s="2"/>
      <c r="F80" s="2"/>
      <c r="G80" s="2"/>
    </row>
    <row r="81" spans="1:7" ht="12" customHeight="1">
      <c r="A81" s="2"/>
      <c r="B81" s="2"/>
      <c r="C81" s="2"/>
      <c r="D81" s="2"/>
      <c r="E81" s="2"/>
      <c r="F81" s="2"/>
      <c r="G81" s="2"/>
    </row>
    <row r="82" spans="1:7" ht="12" customHeight="1">
      <c r="A82" s="2"/>
      <c r="B82" s="2"/>
      <c r="C82" s="2"/>
      <c r="D82" s="2"/>
      <c r="E82" s="2"/>
      <c r="F82" s="2"/>
      <c r="G82" s="2"/>
    </row>
    <row r="83" spans="1:7" ht="12" customHeight="1">
      <c r="A83" s="2"/>
      <c r="B83" s="2"/>
      <c r="C83" s="2"/>
      <c r="D83" s="2"/>
      <c r="E83" s="2"/>
      <c r="F83" s="2"/>
      <c r="G83" s="2"/>
    </row>
    <row r="84" spans="1:7" ht="12" customHeight="1">
      <c r="A84" s="2"/>
      <c r="B84" s="2"/>
      <c r="C84" s="2"/>
      <c r="D84" s="2"/>
      <c r="E84" s="2"/>
      <c r="F84" s="2"/>
      <c r="G84" s="2"/>
    </row>
    <row r="85" spans="1:7" ht="12" customHeight="1">
      <c r="A85" s="2"/>
      <c r="B85" s="2"/>
      <c r="C85" s="2"/>
      <c r="D85" s="2"/>
      <c r="E85" s="2"/>
      <c r="F85" s="2"/>
      <c r="G85" s="2"/>
    </row>
    <row r="86" spans="1:7" ht="12" customHeight="1">
      <c r="A86" s="2"/>
      <c r="B86" s="2"/>
      <c r="C86" s="2"/>
      <c r="D86" s="2"/>
      <c r="E86" s="2"/>
      <c r="F86" s="2"/>
      <c r="G86" s="2"/>
    </row>
    <row r="87" spans="1:7" ht="12" customHeight="1">
      <c r="A87" s="2"/>
      <c r="B87" s="2"/>
      <c r="C87" s="2"/>
      <c r="D87" s="2"/>
      <c r="E87" s="2"/>
      <c r="F87" s="2"/>
      <c r="G87" s="2"/>
    </row>
    <row r="88" spans="1:7" ht="12" customHeight="1">
      <c r="A88" s="2"/>
      <c r="B88" s="2"/>
      <c r="C88" s="2"/>
      <c r="D88" s="2"/>
      <c r="E88" s="2"/>
      <c r="F88" s="2"/>
      <c r="G88" s="2"/>
    </row>
    <row r="89" spans="1:7" ht="12" customHeight="1">
      <c r="A89" s="2"/>
      <c r="B89" s="2"/>
      <c r="C89" s="2"/>
      <c r="D89" s="2"/>
      <c r="E89" s="2"/>
      <c r="F89" s="2"/>
      <c r="G89" s="2"/>
    </row>
    <row r="90" spans="1:7" ht="12" customHeight="1">
      <c r="A90" s="2"/>
      <c r="B90" s="2"/>
      <c r="C90" s="2"/>
      <c r="D90" s="2"/>
      <c r="E90" s="2"/>
      <c r="F90" s="2"/>
      <c r="G90" s="2"/>
    </row>
    <row r="91" spans="1:7" ht="12" customHeight="1">
      <c r="A91" s="2"/>
      <c r="B91" s="2"/>
      <c r="C91" s="2"/>
      <c r="D91" s="2"/>
      <c r="E91" s="2"/>
      <c r="F91" s="2"/>
      <c r="G91" s="2"/>
    </row>
    <row r="92" spans="1:7" ht="12" customHeight="1">
      <c r="A92" s="2"/>
      <c r="B92" s="2"/>
      <c r="C92" s="2"/>
      <c r="D92" s="2"/>
      <c r="E92" s="2"/>
      <c r="F92" s="2"/>
      <c r="G92" s="2"/>
    </row>
    <row r="93" spans="1:7" ht="12" customHeight="1">
      <c r="A93" s="2"/>
      <c r="B93" s="2"/>
      <c r="C93" s="2"/>
      <c r="D93" s="2"/>
      <c r="E93" s="2"/>
      <c r="F93" s="2"/>
      <c r="G93" s="2"/>
    </row>
    <row r="94" spans="1:7" ht="12" customHeight="1">
      <c r="A94" s="2"/>
      <c r="B94" s="2"/>
      <c r="C94" s="2"/>
      <c r="D94" s="2"/>
      <c r="E94" s="2"/>
      <c r="F94" s="2"/>
      <c r="G94" s="2"/>
    </row>
    <row r="95" spans="1:7" ht="12" customHeight="1">
      <c r="A95" s="2"/>
      <c r="B95" s="2"/>
      <c r="C95" s="2"/>
      <c r="D95" s="2"/>
      <c r="E95" s="2"/>
      <c r="F95" s="2"/>
      <c r="G95" s="2"/>
    </row>
    <row r="96" spans="1:7" ht="12" customHeight="1">
      <c r="A96" s="2"/>
      <c r="B96" s="2"/>
      <c r="C96" s="2"/>
      <c r="D96" s="2"/>
      <c r="E96" s="2"/>
      <c r="F96" s="2"/>
      <c r="G96" s="2"/>
    </row>
    <row r="97" spans="1:7" ht="12" customHeight="1">
      <c r="A97" s="2"/>
      <c r="B97" s="2"/>
      <c r="C97" s="2"/>
      <c r="D97" s="2"/>
      <c r="E97" s="2"/>
      <c r="F97" s="2"/>
      <c r="G97" s="2"/>
    </row>
    <row r="98" spans="1:7" ht="12" customHeight="1">
      <c r="A98" s="2"/>
      <c r="B98" s="2"/>
      <c r="C98" s="2"/>
      <c r="D98" s="2"/>
      <c r="E98" s="2"/>
      <c r="F98" s="2"/>
      <c r="G98" s="2"/>
    </row>
    <row r="99" spans="1:7" ht="12" customHeight="1">
      <c r="A99" s="2"/>
      <c r="B99" s="2"/>
      <c r="C99" s="2"/>
      <c r="D99" s="2"/>
      <c r="E99" s="2"/>
      <c r="F99" s="2"/>
      <c r="G99" s="2"/>
    </row>
    <row r="100" spans="1:7" ht="12" customHeight="1">
      <c r="A100" s="2"/>
      <c r="B100" s="2"/>
      <c r="C100" s="2"/>
      <c r="D100" s="2"/>
      <c r="E100" s="2"/>
      <c r="F100" s="2"/>
      <c r="G100" s="2"/>
    </row>
    <row r="101" spans="1:7" ht="12" customHeight="1">
      <c r="A101" s="2"/>
      <c r="B101" s="2"/>
      <c r="C101" s="2"/>
      <c r="D101" s="2"/>
      <c r="E101" s="2"/>
      <c r="F101" s="2"/>
      <c r="G101" s="2"/>
    </row>
    <row r="102" spans="1:7" ht="12" customHeight="1">
      <c r="A102" s="2"/>
      <c r="B102" s="2"/>
      <c r="C102" s="2"/>
      <c r="D102" s="2"/>
      <c r="E102" s="2"/>
      <c r="F102" s="2"/>
      <c r="G102" s="2"/>
    </row>
    <row r="103" spans="1:7" ht="12" customHeight="1">
      <c r="A103" s="2"/>
      <c r="B103" s="2"/>
      <c r="C103" s="2"/>
      <c r="D103" s="2"/>
      <c r="E103" s="2"/>
      <c r="F103" s="2"/>
      <c r="G103" s="2"/>
    </row>
    <row r="104" spans="1:7" ht="12" customHeight="1">
      <c r="A104" s="2"/>
      <c r="B104" s="2"/>
      <c r="C104" s="2"/>
      <c r="D104" s="2"/>
      <c r="E104" s="2"/>
      <c r="F104" s="2"/>
      <c r="G104" s="2"/>
    </row>
    <row r="105" spans="1:7" ht="12" customHeight="1">
      <c r="A105" s="2"/>
      <c r="B105" s="2"/>
      <c r="C105" s="2"/>
      <c r="D105" s="2"/>
      <c r="E105" s="2"/>
      <c r="F105" s="2"/>
      <c r="G105" s="2"/>
    </row>
    <row r="106" spans="1:7" ht="12" customHeight="1">
      <c r="A106" s="2"/>
      <c r="B106" s="2"/>
      <c r="C106" s="2"/>
      <c r="D106" s="2"/>
      <c r="E106" s="2"/>
      <c r="F106" s="2"/>
      <c r="G106" s="2"/>
    </row>
    <row r="107" spans="1:7" ht="12" customHeight="1">
      <c r="A107" s="2"/>
      <c r="B107" s="2"/>
      <c r="C107" s="2"/>
      <c r="D107" s="2"/>
      <c r="E107" s="2"/>
      <c r="F107" s="2"/>
      <c r="G107" s="2"/>
    </row>
    <row r="108" spans="1:7" ht="12" customHeight="1">
      <c r="A108" s="2"/>
      <c r="B108" s="2"/>
      <c r="C108" s="2"/>
      <c r="D108" s="2"/>
      <c r="E108" s="2"/>
      <c r="F108" s="2"/>
      <c r="G108" s="2"/>
    </row>
    <row r="109" spans="1:7" ht="12" customHeight="1">
      <c r="A109" s="2"/>
      <c r="B109" s="2"/>
      <c r="C109" s="2"/>
      <c r="D109" s="2"/>
      <c r="E109" s="2"/>
      <c r="F109" s="2"/>
      <c r="G109" s="2"/>
    </row>
    <row r="110" spans="1:7" ht="12" customHeight="1">
      <c r="A110" s="2"/>
      <c r="B110" s="2"/>
      <c r="C110" s="2"/>
      <c r="D110" s="2"/>
      <c r="E110" s="2"/>
      <c r="F110" s="2"/>
      <c r="G110" s="2"/>
    </row>
    <row r="111" spans="1:7" ht="12" customHeight="1">
      <c r="A111" s="2"/>
      <c r="B111" s="2"/>
      <c r="C111" s="2"/>
      <c r="D111" s="2"/>
      <c r="E111" s="2"/>
      <c r="F111" s="2"/>
      <c r="G111" s="2"/>
    </row>
    <row r="112" spans="1:7" ht="12" customHeight="1">
      <c r="A112" s="2"/>
      <c r="B112" s="2"/>
      <c r="C112" s="2"/>
      <c r="D112" s="2"/>
      <c r="E112" s="2"/>
      <c r="F112" s="2"/>
      <c r="G112" s="2"/>
    </row>
    <row r="113" spans="1:7" ht="12" customHeight="1">
      <c r="A113" s="2"/>
      <c r="B113" s="2"/>
      <c r="C113" s="2"/>
      <c r="D113" s="2"/>
      <c r="E113" s="2"/>
      <c r="F113" s="2"/>
      <c r="G113" s="2"/>
    </row>
    <row r="114" spans="1:7" ht="12" customHeight="1">
      <c r="A114" s="2"/>
      <c r="B114" s="2"/>
      <c r="C114" s="2"/>
      <c r="D114" s="2"/>
      <c r="E114" s="2"/>
      <c r="F114" s="2"/>
      <c r="G114" s="2"/>
    </row>
    <row r="115" spans="1:7" ht="12" customHeight="1">
      <c r="A115" s="2"/>
      <c r="B115" s="2"/>
      <c r="C115" s="2"/>
      <c r="D115" s="2"/>
      <c r="E115" s="2"/>
      <c r="F115" s="2"/>
      <c r="G115" s="2"/>
    </row>
    <row r="116" spans="1:7" ht="12" customHeight="1">
      <c r="A116" s="2"/>
      <c r="B116" s="2"/>
      <c r="C116" s="2"/>
      <c r="D116" s="2"/>
      <c r="E116" s="2"/>
      <c r="F116" s="2"/>
      <c r="G116" s="2"/>
    </row>
    <row r="117" spans="1:7" ht="12" customHeight="1">
      <c r="A117" s="2"/>
      <c r="B117" s="2"/>
      <c r="C117" s="2"/>
      <c r="D117" s="2"/>
      <c r="E117" s="2"/>
      <c r="F117" s="2"/>
      <c r="G117" s="2"/>
    </row>
    <row r="118" spans="1:7" ht="12" customHeight="1">
      <c r="A118" s="2"/>
      <c r="B118" s="2"/>
      <c r="C118" s="2"/>
      <c r="D118" s="2"/>
      <c r="E118" s="2"/>
      <c r="F118" s="2"/>
      <c r="G118" s="2"/>
    </row>
    <row r="119" spans="1:7" ht="12" customHeight="1">
      <c r="A119" s="2"/>
      <c r="B119" s="2"/>
      <c r="C119" s="2"/>
      <c r="D119" s="2">
        <f>25+10+113+50+50+200+25+25+500+150+50+50+50+200+20+25+25+25+50+300+25+25+50+50+25</f>
        <v>2118</v>
      </c>
      <c r="E119" s="2"/>
      <c r="F119" s="2"/>
      <c r="G119" s="2"/>
    </row>
    <row r="120" spans="1:7" ht="12" customHeight="1">
      <c r="A120" s="2"/>
      <c r="B120" s="2"/>
      <c r="C120" s="2"/>
      <c r="D120" s="2">
        <f>D119-1859.68</f>
        <v>258.31999999999994</v>
      </c>
      <c r="E120" s="2"/>
      <c r="F120" s="2"/>
      <c r="G120" s="2"/>
    </row>
  </sheetData>
  <printOptions/>
  <pageMargins left="0.75" right="0.75" top="0.6600000262260437" bottom="0.7099999785423279" header="0.5" footer="0.5"/>
  <pageSetup firstPageNumber="1" useFirstPageNumber="1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/>
  <cp:category/>
  <cp:version/>
  <cp:contentType/>
  <cp:contentStatus/>
</cp:coreProperties>
</file>