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13" i="1" l="1"/>
  <c r="K13" i="1"/>
  <c r="L21" i="1"/>
  <c r="K21" i="1"/>
  <c r="L28" i="1"/>
  <c r="K28" i="1"/>
  <c r="L33" i="1"/>
  <c r="K33" i="1"/>
  <c r="J34" i="1"/>
  <c r="K34" i="1"/>
  <c r="L34" i="1"/>
  <c r="J6" i="1"/>
  <c r="K6" i="1"/>
  <c r="L6" i="1"/>
  <c r="J7" i="1"/>
  <c r="K7" i="1"/>
  <c r="L7" i="1"/>
  <c r="J8" i="1"/>
  <c r="K8" i="1"/>
  <c r="L8" i="1"/>
  <c r="J9" i="1"/>
  <c r="K9" i="1"/>
  <c r="L9" i="1"/>
  <c r="J10" i="1"/>
  <c r="K10" i="1"/>
  <c r="L10" i="1"/>
  <c r="J11" i="1"/>
  <c r="K11" i="1"/>
  <c r="L11" i="1"/>
  <c r="J12" i="1"/>
  <c r="L12" i="1" s="1"/>
  <c r="K12" i="1"/>
  <c r="J15" i="1"/>
  <c r="K15" i="1"/>
  <c r="L15" i="1"/>
  <c r="J16" i="1"/>
  <c r="K16" i="1"/>
  <c r="L16" i="1"/>
  <c r="J17" i="1"/>
  <c r="K17" i="1"/>
  <c r="L17" i="1"/>
  <c r="J18" i="1"/>
  <c r="L18" i="1" s="1"/>
  <c r="K18" i="1"/>
  <c r="J19" i="1"/>
  <c r="K19" i="1"/>
  <c r="L19" i="1"/>
  <c r="J20" i="1"/>
  <c r="K20" i="1"/>
  <c r="L20" i="1"/>
  <c r="J22" i="1"/>
  <c r="K22" i="1"/>
  <c r="L22" i="1"/>
  <c r="J23" i="1"/>
  <c r="L23" i="1" s="1"/>
  <c r="K23" i="1"/>
  <c r="J24" i="1"/>
  <c r="K24" i="1"/>
  <c r="L24" i="1"/>
  <c r="J25" i="1"/>
  <c r="L25" i="1" s="1"/>
  <c r="K25" i="1"/>
  <c r="J26" i="1"/>
  <c r="K26" i="1"/>
  <c r="L26" i="1"/>
  <c r="J27" i="1"/>
  <c r="L27" i="1" s="1"/>
  <c r="K27" i="1"/>
  <c r="J29" i="1"/>
  <c r="K29" i="1"/>
  <c r="L29" i="1"/>
  <c r="J30" i="1"/>
  <c r="L30" i="1" s="1"/>
  <c r="K30" i="1"/>
  <c r="J31" i="1"/>
  <c r="K31" i="1"/>
  <c r="L31" i="1"/>
  <c r="J32" i="1"/>
  <c r="L32" i="1" s="1"/>
  <c r="K32" i="1"/>
  <c r="J35" i="1"/>
  <c r="K35" i="1"/>
  <c r="L35" i="1"/>
  <c r="J36" i="1"/>
  <c r="K36" i="1"/>
  <c r="L36" i="1"/>
  <c r="J37" i="1"/>
  <c r="K37" i="1"/>
  <c r="L37" i="1"/>
  <c r="J39" i="1"/>
  <c r="L39" i="1" s="1"/>
  <c r="L42" i="1" s="1"/>
  <c r="K39" i="1"/>
  <c r="J40" i="1"/>
  <c r="K40" i="1"/>
  <c r="L40" i="1"/>
  <c r="J41" i="1"/>
  <c r="K41" i="1"/>
  <c r="L41" i="1"/>
  <c r="J43" i="1"/>
  <c r="L43" i="1" s="1"/>
  <c r="K43" i="1"/>
  <c r="J44" i="1"/>
  <c r="L44" i="1" s="1"/>
  <c r="K44" i="1"/>
  <c r="J45" i="1"/>
  <c r="K45" i="1"/>
  <c r="L45" i="1"/>
  <c r="K5" i="1"/>
  <c r="J5" i="1"/>
  <c r="L5" i="1" s="1"/>
  <c r="K38" i="1" l="1"/>
  <c r="K46" i="1"/>
  <c r="K48" i="1" s="1"/>
  <c r="K42" i="1"/>
  <c r="L38" i="1"/>
  <c r="L46" i="1"/>
  <c r="L48" i="1" s="1"/>
</calcChain>
</file>

<file path=xl/sharedStrings.xml><?xml version="1.0" encoding="utf-8"?>
<sst xmlns="http://schemas.openxmlformats.org/spreadsheetml/2006/main" count="94" uniqueCount="58">
  <si>
    <t>Activity</t>
  </si>
  <si>
    <t>SN</t>
  </si>
  <si>
    <t>Item</t>
  </si>
  <si>
    <t>Units</t>
  </si>
  <si>
    <t>No of units</t>
  </si>
  <si>
    <t>Freq</t>
  </si>
  <si>
    <t>Rate in Ugx</t>
  </si>
  <si>
    <t>Amount In Ugx</t>
  </si>
  <si>
    <t>Orientation of care takers and parents about rights</t>
  </si>
  <si>
    <t>Stationery</t>
  </si>
  <si>
    <t>Refreshment</t>
  </si>
  <si>
    <t>Faciltators perdiem</t>
  </si>
  <si>
    <t>Honorarium</t>
  </si>
  <si>
    <t>Perdiem for staff</t>
  </si>
  <si>
    <t>Fuel</t>
  </si>
  <si>
    <t>transport refund</t>
  </si>
  <si>
    <t>Mobilization airtime</t>
  </si>
  <si>
    <t>lumpsum</t>
  </si>
  <si>
    <t>persons</t>
  </si>
  <si>
    <t>Litres</t>
  </si>
  <si>
    <t>Advocacy meeting with the local leaders</t>
  </si>
  <si>
    <t>Books</t>
  </si>
  <si>
    <t>Pens</t>
  </si>
  <si>
    <t>Pencils</t>
  </si>
  <si>
    <t>mathematical sets</t>
  </si>
  <si>
    <t>Shoes</t>
  </si>
  <si>
    <t>Uniforms</t>
  </si>
  <si>
    <t>Dosens</t>
  </si>
  <si>
    <t>Pairs</t>
  </si>
  <si>
    <t>pairs</t>
  </si>
  <si>
    <t>Essential medicine</t>
  </si>
  <si>
    <t>Laboratory tests</t>
  </si>
  <si>
    <t>Physiotherapy services</t>
  </si>
  <si>
    <t>Assorted</t>
  </si>
  <si>
    <t>orthopedic services</t>
  </si>
  <si>
    <t>Wheel chairs</t>
  </si>
  <si>
    <t>Prostheses</t>
  </si>
  <si>
    <t>orthoseses</t>
  </si>
  <si>
    <t>pieces</t>
  </si>
  <si>
    <t>crutches</t>
  </si>
  <si>
    <t>Establish a poultry farm for the disabled for income generation</t>
  </si>
  <si>
    <t>layers</t>
  </si>
  <si>
    <t>food</t>
  </si>
  <si>
    <t>birds</t>
  </si>
  <si>
    <t>kgs</t>
  </si>
  <si>
    <t>vaccine and vaccinator</t>
  </si>
  <si>
    <t>Allowance for staffs</t>
  </si>
  <si>
    <t>litres</t>
  </si>
  <si>
    <t>Quarterly Supervision, Monitoring and evaluation</t>
  </si>
  <si>
    <t>Rate in USD</t>
  </si>
  <si>
    <t>Amount in USD</t>
  </si>
  <si>
    <t>Boxes</t>
  </si>
  <si>
    <t>Procure scholastic materials for disabled children anually for 12 years</t>
  </si>
  <si>
    <t>SUPPORT 300 DISABLED CHILDREN TO ATTAIN EDUCATION IN UGANDA.</t>
  </si>
  <si>
    <t>Subtotal</t>
  </si>
  <si>
    <t>Grand total</t>
  </si>
  <si>
    <t xml:space="preserve">Provide treatment &amp;Health care to the disabled children to improve health </t>
  </si>
  <si>
    <t>Provide prosthetics to disabled children to ease movement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</si>
</sst>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/>
    <xf numFmtId="164" fontId="0" fillId="0" borderId="1" xfId="0" applyNumberForma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4" borderId="1" xfId="0" applyFont="1" applyFill="1" applyBorder="1"/>
    <xf numFmtId="43" fontId="0" fillId="0" borderId="1" xfId="1" applyFont="1" applyBorder="1"/>
    <xf numFmtId="43" fontId="2" fillId="4" borderId="1" xfId="1" applyFont="1" applyFill="1" applyBorder="1"/>
    <xf numFmtId="43" fontId="2" fillId="0" borderId="1" xfId="1" applyFont="1" applyBorder="1"/>
    <xf numFmtId="164" fontId="2" fillId="4" borderId="1" xfId="0" applyNumberFormat="1" applyFont="1" applyFill="1" applyBorder="1"/>
    <xf numFmtId="1" fontId="2" fillId="4" borderId="1" xfId="0" applyNumberFormat="1" applyFont="1" applyFill="1" applyBorder="1"/>
    <xf numFmtId="0" fontId="2" fillId="3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48"/>
  <sheetViews>
    <sheetView tabSelected="1" topLeftCell="D27" workbookViewId="0">
      <selection activeCell="D17" sqref="D17"/>
    </sheetView>
  </sheetViews>
  <sheetFormatPr defaultRowHeight="15" x14ac:dyDescent="0.25"/>
  <cols>
    <col min="1" max="1" width="9.140625" style="1"/>
    <col min="2" max="2" width="5.5703125" style="1" customWidth="1"/>
    <col min="3" max="3" width="4.42578125" style="1" customWidth="1"/>
    <col min="4" max="4" width="66.42578125" style="1" customWidth="1"/>
    <col min="5" max="5" width="21.140625" style="1" customWidth="1"/>
    <col min="6" max="6" width="10" style="1" customWidth="1"/>
    <col min="7" max="7" width="10.140625" style="1" customWidth="1"/>
    <col min="8" max="8" width="6.28515625" style="1" customWidth="1"/>
    <col min="9" max="9" width="15" style="1" customWidth="1"/>
    <col min="10" max="10" width="14.28515625" style="1" customWidth="1"/>
    <col min="11" max="11" width="15.140625" style="1" customWidth="1"/>
    <col min="12" max="12" width="14.28515625" style="1" customWidth="1"/>
    <col min="13" max="16384" width="9.140625" style="1"/>
  </cols>
  <sheetData>
    <row r="3" spans="3:12" ht="33.75" customHeight="1" x14ac:dyDescent="0.25">
      <c r="D3" s="13" t="s">
        <v>53</v>
      </c>
      <c r="E3" s="14"/>
      <c r="F3" s="14"/>
      <c r="G3" s="14"/>
      <c r="H3" s="14"/>
      <c r="I3" s="14"/>
      <c r="J3" s="14"/>
      <c r="K3" s="15"/>
      <c r="L3" s="4"/>
    </row>
    <row r="4" spans="3:12" x14ac:dyDescent="0.25">
      <c r="C4" s="1" t="s">
        <v>1</v>
      </c>
      <c r="D4" s="12" t="s">
        <v>0</v>
      </c>
      <c r="E4" s="12" t="s">
        <v>2</v>
      </c>
      <c r="F4" s="12" t="s">
        <v>3</v>
      </c>
      <c r="G4" s="12" t="s">
        <v>4</v>
      </c>
      <c r="H4" s="12" t="s">
        <v>5</v>
      </c>
      <c r="I4" s="12" t="s">
        <v>6</v>
      </c>
      <c r="J4" s="12" t="s">
        <v>49</v>
      </c>
      <c r="K4" s="12" t="s">
        <v>7</v>
      </c>
      <c r="L4" s="12" t="s">
        <v>50</v>
      </c>
    </row>
    <row r="5" spans="3:12" x14ac:dyDescent="0.25">
      <c r="C5" s="1">
        <v>1</v>
      </c>
      <c r="D5" s="2" t="s">
        <v>8</v>
      </c>
      <c r="E5" s="1" t="s">
        <v>9</v>
      </c>
      <c r="F5" s="1" t="s">
        <v>17</v>
      </c>
      <c r="G5" s="1">
        <v>50</v>
      </c>
      <c r="H5" s="1">
        <v>4</v>
      </c>
      <c r="I5" s="7">
        <v>15000</v>
      </c>
      <c r="J5" s="3">
        <f>SUM(I5/3760)</f>
        <v>3.9893617021276597</v>
      </c>
      <c r="K5" s="7">
        <f>SUM(I5*H5*G5)</f>
        <v>3000000</v>
      </c>
      <c r="L5" s="3">
        <f>SUM(J5*H5*G5)</f>
        <v>797.872340425532</v>
      </c>
    </row>
    <row r="6" spans="3:12" x14ac:dyDescent="0.25">
      <c r="E6" s="1" t="s">
        <v>10</v>
      </c>
      <c r="F6" s="1" t="s">
        <v>18</v>
      </c>
      <c r="G6" s="1">
        <v>50</v>
      </c>
      <c r="H6" s="1">
        <v>4</v>
      </c>
      <c r="I6" s="7">
        <v>20000</v>
      </c>
      <c r="J6" s="3">
        <f t="shared" ref="J6:J45" si="0">SUM(I6/3760)</f>
        <v>5.3191489361702127</v>
      </c>
      <c r="K6" s="7">
        <f t="shared" ref="K6:K45" si="1">SUM(I6*H6*G6)</f>
        <v>4000000</v>
      </c>
      <c r="L6" s="3">
        <f t="shared" ref="L6:L45" si="2">SUM(J6*H6*G6)</f>
        <v>1063.8297872340424</v>
      </c>
    </row>
    <row r="7" spans="3:12" x14ac:dyDescent="0.25">
      <c r="E7" s="1" t="s">
        <v>11</v>
      </c>
      <c r="F7" s="1" t="s">
        <v>18</v>
      </c>
      <c r="G7" s="1">
        <v>2</v>
      </c>
      <c r="H7" s="1">
        <v>4</v>
      </c>
      <c r="I7" s="7">
        <v>160000</v>
      </c>
      <c r="J7" s="3">
        <f t="shared" si="0"/>
        <v>42.553191489361701</v>
      </c>
      <c r="K7" s="7">
        <f t="shared" si="1"/>
        <v>1280000</v>
      </c>
      <c r="L7" s="3">
        <f t="shared" si="2"/>
        <v>340.42553191489361</v>
      </c>
    </row>
    <row r="8" spans="3:12" x14ac:dyDescent="0.25">
      <c r="E8" s="1" t="s">
        <v>12</v>
      </c>
      <c r="F8" s="1" t="s">
        <v>18</v>
      </c>
      <c r="G8" s="1">
        <v>2</v>
      </c>
      <c r="H8" s="1">
        <v>4</v>
      </c>
      <c r="I8" s="7">
        <v>10000</v>
      </c>
      <c r="J8" s="3">
        <f t="shared" si="0"/>
        <v>2.6595744680851063</v>
      </c>
      <c r="K8" s="7">
        <f t="shared" si="1"/>
        <v>80000</v>
      </c>
      <c r="L8" s="3">
        <f t="shared" si="2"/>
        <v>21.276595744680851</v>
      </c>
    </row>
    <row r="9" spans="3:12" x14ac:dyDescent="0.25">
      <c r="E9" s="1" t="s">
        <v>13</v>
      </c>
      <c r="F9" s="1" t="s">
        <v>18</v>
      </c>
      <c r="G9" s="1">
        <v>1</v>
      </c>
      <c r="H9" s="1">
        <v>4</v>
      </c>
      <c r="I9" s="7">
        <v>160000</v>
      </c>
      <c r="J9" s="3">
        <f t="shared" si="0"/>
        <v>42.553191489361701</v>
      </c>
      <c r="K9" s="7">
        <f t="shared" si="1"/>
        <v>640000</v>
      </c>
      <c r="L9" s="3">
        <f t="shared" si="2"/>
        <v>170.21276595744681</v>
      </c>
    </row>
    <row r="10" spans="3:12" x14ac:dyDescent="0.25">
      <c r="E10" s="1" t="s">
        <v>14</v>
      </c>
      <c r="F10" s="1" t="s">
        <v>19</v>
      </c>
      <c r="G10" s="1">
        <v>70</v>
      </c>
      <c r="H10" s="1">
        <v>1</v>
      </c>
      <c r="I10" s="7">
        <v>6000</v>
      </c>
      <c r="J10" s="3">
        <f t="shared" si="0"/>
        <v>1.5957446808510638</v>
      </c>
      <c r="K10" s="7">
        <f t="shared" si="1"/>
        <v>420000</v>
      </c>
      <c r="L10" s="3">
        <f t="shared" si="2"/>
        <v>111.70212765957447</v>
      </c>
    </row>
    <row r="11" spans="3:12" x14ac:dyDescent="0.25">
      <c r="E11" s="1" t="s">
        <v>15</v>
      </c>
      <c r="F11" s="1" t="s">
        <v>18</v>
      </c>
      <c r="G11" s="1">
        <v>50</v>
      </c>
      <c r="H11" s="1">
        <v>4</v>
      </c>
      <c r="I11" s="7">
        <v>30000</v>
      </c>
      <c r="J11" s="3">
        <f t="shared" si="0"/>
        <v>7.9787234042553195</v>
      </c>
      <c r="K11" s="7">
        <f t="shared" si="1"/>
        <v>6000000</v>
      </c>
      <c r="L11" s="3">
        <f t="shared" si="2"/>
        <v>1595.744680851064</v>
      </c>
    </row>
    <row r="12" spans="3:12" x14ac:dyDescent="0.25">
      <c r="E12" s="1" t="s">
        <v>16</v>
      </c>
      <c r="F12" s="1" t="s">
        <v>18</v>
      </c>
      <c r="G12" s="1">
        <v>1</v>
      </c>
      <c r="H12" s="1">
        <v>1</v>
      </c>
      <c r="I12" s="7">
        <v>20000</v>
      </c>
      <c r="J12" s="3">
        <f t="shared" si="0"/>
        <v>5.3191489361702127</v>
      </c>
      <c r="K12" s="7">
        <f t="shared" si="1"/>
        <v>20000</v>
      </c>
      <c r="L12" s="3">
        <f t="shared" si="2"/>
        <v>5.3191489361702127</v>
      </c>
    </row>
    <row r="13" spans="3:12" x14ac:dyDescent="0.25">
      <c r="D13" s="6" t="s">
        <v>54</v>
      </c>
      <c r="E13" s="6"/>
      <c r="F13" s="6"/>
      <c r="G13" s="6"/>
      <c r="H13" s="6"/>
      <c r="I13" s="8"/>
      <c r="J13" s="10"/>
      <c r="K13" s="8">
        <f>SUM(K5:K12)</f>
        <v>15440000</v>
      </c>
      <c r="L13" s="10">
        <f>SUM(L5:L12)</f>
        <v>4106.3829787234035</v>
      </c>
    </row>
    <row r="14" spans="3:12" x14ac:dyDescent="0.25">
      <c r="I14" s="7"/>
      <c r="J14" s="3"/>
      <c r="K14" s="7"/>
      <c r="L14" s="3"/>
    </row>
    <row r="15" spans="3:12" x14ac:dyDescent="0.25">
      <c r="C15" s="1">
        <v>2</v>
      </c>
      <c r="D15" s="1" t="s">
        <v>20</v>
      </c>
      <c r="E15" s="1" t="s">
        <v>9</v>
      </c>
      <c r="F15" s="1" t="s">
        <v>17</v>
      </c>
      <c r="G15" s="1">
        <v>30</v>
      </c>
      <c r="H15" s="1">
        <v>4</v>
      </c>
      <c r="I15" s="7">
        <v>15000</v>
      </c>
      <c r="J15" s="3">
        <f t="shared" si="0"/>
        <v>3.9893617021276597</v>
      </c>
      <c r="K15" s="7">
        <f t="shared" si="1"/>
        <v>1800000</v>
      </c>
      <c r="L15" s="3">
        <f t="shared" si="2"/>
        <v>478.72340425531917</v>
      </c>
    </row>
    <row r="16" spans="3:12" x14ac:dyDescent="0.25">
      <c r="E16" s="1" t="s">
        <v>10</v>
      </c>
      <c r="F16" s="1" t="s">
        <v>18</v>
      </c>
      <c r="G16" s="1">
        <v>30</v>
      </c>
      <c r="H16" s="1">
        <v>4</v>
      </c>
      <c r="I16" s="7">
        <v>20000</v>
      </c>
      <c r="J16" s="3">
        <f t="shared" si="0"/>
        <v>5.3191489361702127</v>
      </c>
      <c r="K16" s="7">
        <f t="shared" si="1"/>
        <v>2400000</v>
      </c>
      <c r="L16" s="3">
        <f t="shared" si="2"/>
        <v>638.29787234042556</v>
      </c>
    </row>
    <row r="17" spans="3:12" x14ac:dyDescent="0.25">
      <c r="E17" s="1" t="s">
        <v>13</v>
      </c>
      <c r="F17" s="1" t="s">
        <v>18</v>
      </c>
      <c r="G17" s="1">
        <v>2</v>
      </c>
      <c r="H17" s="1">
        <v>4</v>
      </c>
      <c r="I17" s="7">
        <v>160000</v>
      </c>
      <c r="J17" s="3">
        <f t="shared" si="0"/>
        <v>42.553191489361701</v>
      </c>
      <c r="K17" s="7">
        <f t="shared" si="1"/>
        <v>1280000</v>
      </c>
      <c r="L17" s="3">
        <f t="shared" si="2"/>
        <v>340.42553191489361</v>
      </c>
    </row>
    <row r="18" spans="3:12" x14ac:dyDescent="0.25">
      <c r="E18" s="1" t="s">
        <v>14</v>
      </c>
      <c r="F18" s="1" t="s">
        <v>19</v>
      </c>
      <c r="G18" s="1">
        <v>70</v>
      </c>
      <c r="H18" s="1">
        <v>4</v>
      </c>
      <c r="I18" s="7">
        <v>6000</v>
      </c>
      <c r="J18" s="3">
        <f t="shared" si="0"/>
        <v>1.5957446808510638</v>
      </c>
      <c r="K18" s="7">
        <f t="shared" si="1"/>
        <v>1680000</v>
      </c>
      <c r="L18" s="3">
        <f t="shared" si="2"/>
        <v>446.80851063829789</v>
      </c>
    </row>
    <row r="19" spans="3:12" x14ac:dyDescent="0.25">
      <c r="E19" s="1" t="s">
        <v>15</v>
      </c>
      <c r="F19" s="1" t="s">
        <v>18</v>
      </c>
      <c r="G19" s="1">
        <v>30</v>
      </c>
      <c r="H19" s="1">
        <v>4</v>
      </c>
      <c r="I19" s="7">
        <v>30000</v>
      </c>
      <c r="J19" s="3">
        <f t="shared" si="0"/>
        <v>7.9787234042553195</v>
      </c>
      <c r="K19" s="7">
        <f t="shared" si="1"/>
        <v>3600000</v>
      </c>
      <c r="L19" s="3">
        <f t="shared" si="2"/>
        <v>957.44680851063833</v>
      </c>
    </row>
    <row r="20" spans="3:12" x14ac:dyDescent="0.25">
      <c r="E20" s="1" t="s">
        <v>16</v>
      </c>
      <c r="F20" s="1" t="s">
        <v>18</v>
      </c>
      <c r="G20" s="1">
        <v>1</v>
      </c>
      <c r="H20" s="1">
        <v>3</v>
      </c>
      <c r="I20" s="7">
        <v>20000</v>
      </c>
      <c r="J20" s="3">
        <f t="shared" si="0"/>
        <v>5.3191489361702127</v>
      </c>
      <c r="K20" s="7">
        <f t="shared" si="1"/>
        <v>60000</v>
      </c>
      <c r="L20" s="3">
        <f t="shared" si="2"/>
        <v>15.957446808510639</v>
      </c>
    </row>
    <row r="21" spans="3:12" x14ac:dyDescent="0.25">
      <c r="D21" s="6" t="s">
        <v>54</v>
      </c>
      <c r="E21" s="6"/>
      <c r="F21" s="6"/>
      <c r="G21" s="6"/>
      <c r="H21" s="6"/>
      <c r="I21" s="8"/>
      <c r="J21" s="10"/>
      <c r="K21" s="8">
        <f>SUM(K15:K20)</f>
        <v>10820000</v>
      </c>
      <c r="L21" s="10">
        <f>SUM(L15:L20)</f>
        <v>2877.6595744680849</v>
      </c>
    </row>
    <row r="22" spans="3:12" x14ac:dyDescent="0.25">
      <c r="C22" s="1">
        <v>3</v>
      </c>
      <c r="D22" s="1" t="s">
        <v>52</v>
      </c>
      <c r="E22" s="1" t="s">
        <v>21</v>
      </c>
      <c r="F22" s="1" t="s">
        <v>27</v>
      </c>
      <c r="G22" s="1">
        <v>25</v>
      </c>
      <c r="H22" s="1">
        <v>1</v>
      </c>
      <c r="I22" s="7">
        <v>65000</v>
      </c>
      <c r="J22" s="3">
        <f t="shared" si="0"/>
        <v>17.287234042553191</v>
      </c>
      <c r="K22" s="7">
        <f t="shared" si="1"/>
        <v>1625000</v>
      </c>
      <c r="L22" s="3">
        <f t="shared" si="2"/>
        <v>432.18085106382978</v>
      </c>
    </row>
    <row r="23" spans="3:12" x14ac:dyDescent="0.25">
      <c r="E23" s="1" t="s">
        <v>22</v>
      </c>
      <c r="F23" s="1" t="s">
        <v>51</v>
      </c>
      <c r="G23" s="1">
        <v>25</v>
      </c>
      <c r="H23" s="1">
        <v>1</v>
      </c>
      <c r="I23" s="7">
        <v>40000</v>
      </c>
      <c r="J23" s="3">
        <f t="shared" si="0"/>
        <v>10.638297872340425</v>
      </c>
      <c r="K23" s="7">
        <f t="shared" si="1"/>
        <v>1000000</v>
      </c>
      <c r="L23" s="3">
        <f t="shared" si="2"/>
        <v>265.95744680851061</v>
      </c>
    </row>
    <row r="24" spans="3:12" x14ac:dyDescent="0.25">
      <c r="E24" s="1" t="s">
        <v>23</v>
      </c>
      <c r="F24" s="1" t="s">
        <v>27</v>
      </c>
      <c r="G24" s="1">
        <v>25</v>
      </c>
      <c r="H24" s="1">
        <v>1</v>
      </c>
      <c r="I24" s="7">
        <v>20000</v>
      </c>
      <c r="J24" s="3">
        <f t="shared" si="0"/>
        <v>5.3191489361702127</v>
      </c>
      <c r="K24" s="7">
        <f t="shared" si="1"/>
        <v>500000</v>
      </c>
      <c r="L24" s="3">
        <f t="shared" si="2"/>
        <v>132.97872340425531</v>
      </c>
    </row>
    <row r="25" spans="3:12" x14ac:dyDescent="0.25">
      <c r="E25" s="1" t="s">
        <v>24</v>
      </c>
      <c r="F25" s="1" t="s">
        <v>27</v>
      </c>
      <c r="G25" s="1">
        <v>25</v>
      </c>
      <c r="H25" s="1">
        <v>1</v>
      </c>
      <c r="I25" s="7">
        <v>70000</v>
      </c>
      <c r="J25" s="3">
        <f t="shared" si="0"/>
        <v>18.617021276595743</v>
      </c>
      <c r="K25" s="7">
        <f t="shared" si="1"/>
        <v>1750000</v>
      </c>
      <c r="L25" s="3">
        <f t="shared" si="2"/>
        <v>465.42553191489355</v>
      </c>
    </row>
    <row r="26" spans="3:12" x14ac:dyDescent="0.25">
      <c r="E26" s="1" t="s">
        <v>25</v>
      </c>
      <c r="F26" s="1" t="s">
        <v>28</v>
      </c>
      <c r="G26" s="1">
        <v>300</v>
      </c>
      <c r="H26" s="1">
        <v>1</v>
      </c>
      <c r="I26" s="7">
        <v>20000</v>
      </c>
      <c r="J26" s="3">
        <f t="shared" si="0"/>
        <v>5.3191489361702127</v>
      </c>
      <c r="K26" s="7">
        <f t="shared" si="1"/>
        <v>6000000</v>
      </c>
      <c r="L26" s="3">
        <f t="shared" si="2"/>
        <v>1595.7446808510638</v>
      </c>
    </row>
    <row r="27" spans="3:12" x14ac:dyDescent="0.25">
      <c r="E27" s="1" t="s">
        <v>26</v>
      </c>
      <c r="F27" s="1" t="s">
        <v>29</v>
      </c>
      <c r="G27" s="1">
        <v>300</v>
      </c>
      <c r="H27" s="1">
        <v>1</v>
      </c>
      <c r="I27" s="7">
        <v>100000</v>
      </c>
      <c r="J27" s="3">
        <f t="shared" si="0"/>
        <v>26.595744680851062</v>
      </c>
      <c r="K27" s="7">
        <f t="shared" si="1"/>
        <v>30000000</v>
      </c>
      <c r="L27" s="3">
        <f t="shared" si="2"/>
        <v>7978.7234042553191</v>
      </c>
    </row>
    <row r="28" spans="3:12" x14ac:dyDescent="0.25">
      <c r="D28" s="6" t="s">
        <v>54</v>
      </c>
      <c r="E28" s="6"/>
      <c r="F28" s="6"/>
      <c r="G28" s="6"/>
      <c r="H28" s="6"/>
      <c r="I28" s="8"/>
      <c r="J28" s="10"/>
      <c r="K28" s="8">
        <f>SUM(K22:K27)</f>
        <v>40875000</v>
      </c>
      <c r="L28" s="10">
        <f>SUM(L22:L27)</f>
        <v>10871.010638297872</v>
      </c>
    </row>
    <row r="29" spans="3:12" x14ac:dyDescent="0.25">
      <c r="C29" s="1">
        <v>4</v>
      </c>
      <c r="D29" s="1" t="s">
        <v>56</v>
      </c>
      <c r="E29" s="1" t="s">
        <v>30</v>
      </c>
      <c r="F29" s="1" t="s">
        <v>33</v>
      </c>
      <c r="G29" s="1">
        <v>1</v>
      </c>
      <c r="H29" s="1">
        <v>12</v>
      </c>
      <c r="I29" s="7">
        <v>2000000</v>
      </c>
      <c r="J29" s="3">
        <f t="shared" si="0"/>
        <v>531.91489361702122</v>
      </c>
      <c r="K29" s="7">
        <f t="shared" si="1"/>
        <v>24000000</v>
      </c>
      <c r="L29" s="3">
        <f t="shared" si="2"/>
        <v>6382.9787234042542</v>
      </c>
    </row>
    <row r="30" spans="3:12" x14ac:dyDescent="0.25">
      <c r="E30" s="1" t="s">
        <v>31</v>
      </c>
      <c r="F30" s="1" t="s">
        <v>33</v>
      </c>
      <c r="G30" s="1">
        <v>1</v>
      </c>
      <c r="H30" s="1">
        <v>12</v>
      </c>
      <c r="I30" s="7">
        <v>2000000</v>
      </c>
      <c r="J30" s="3">
        <f t="shared" si="0"/>
        <v>531.91489361702122</v>
      </c>
      <c r="K30" s="7">
        <f t="shared" si="1"/>
        <v>24000000</v>
      </c>
      <c r="L30" s="3">
        <f t="shared" si="2"/>
        <v>6382.9787234042542</v>
      </c>
    </row>
    <row r="31" spans="3:12" x14ac:dyDescent="0.25">
      <c r="E31" s="1" t="s">
        <v>32</v>
      </c>
      <c r="F31" s="1" t="s">
        <v>33</v>
      </c>
      <c r="G31" s="1">
        <v>1</v>
      </c>
      <c r="H31" s="1">
        <v>12</v>
      </c>
      <c r="I31" s="7">
        <v>2000000</v>
      </c>
      <c r="J31" s="3">
        <f t="shared" si="0"/>
        <v>531.91489361702122</v>
      </c>
      <c r="K31" s="7">
        <f t="shared" si="1"/>
        <v>24000000</v>
      </c>
      <c r="L31" s="3">
        <f t="shared" si="2"/>
        <v>6382.9787234042542</v>
      </c>
    </row>
    <row r="32" spans="3:12" x14ac:dyDescent="0.25">
      <c r="E32" s="1" t="s">
        <v>34</v>
      </c>
      <c r="F32" s="1" t="s">
        <v>33</v>
      </c>
      <c r="G32" s="1">
        <v>1</v>
      </c>
      <c r="H32" s="1">
        <v>12</v>
      </c>
      <c r="I32" s="7">
        <v>2000000</v>
      </c>
      <c r="J32" s="3">
        <f t="shared" si="0"/>
        <v>531.91489361702122</v>
      </c>
      <c r="K32" s="7">
        <f t="shared" si="1"/>
        <v>24000000</v>
      </c>
      <c r="L32" s="3">
        <f t="shared" si="2"/>
        <v>6382.9787234042542</v>
      </c>
    </row>
    <row r="33" spans="3:12" x14ac:dyDescent="0.25">
      <c r="D33" s="6" t="s">
        <v>54</v>
      </c>
      <c r="E33" s="6"/>
      <c r="F33" s="6"/>
      <c r="G33" s="6"/>
      <c r="H33" s="6"/>
      <c r="I33" s="8"/>
      <c r="J33" s="10"/>
      <c r="K33" s="8">
        <f>SUM(K29:K32)</f>
        <v>96000000</v>
      </c>
      <c r="L33" s="11">
        <f>SUM(L29:L32)</f>
        <v>25531.914893617017</v>
      </c>
    </row>
    <row r="34" spans="3:12" x14ac:dyDescent="0.25">
      <c r="C34" s="1">
        <v>5</v>
      </c>
      <c r="D34" s="1" t="s">
        <v>57</v>
      </c>
      <c r="E34" s="1" t="s">
        <v>35</v>
      </c>
      <c r="F34" s="1" t="s">
        <v>38</v>
      </c>
      <c r="G34" s="1">
        <v>20</v>
      </c>
      <c r="H34" s="1">
        <v>2</v>
      </c>
      <c r="I34" s="7">
        <v>2000000</v>
      </c>
      <c r="J34" s="3">
        <f t="shared" si="0"/>
        <v>531.91489361702122</v>
      </c>
      <c r="K34" s="7">
        <f t="shared" si="1"/>
        <v>80000000</v>
      </c>
      <c r="L34" s="3">
        <f t="shared" si="2"/>
        <v>21276.59574468085</v>
      </c>
    </row>
    <row r="35" spans="3:12" x14ac:dyDescent="0.25">
      <c r="E35" s="1" t="s">
        <v>39</v>
      </c>
      <c r="F35" s="1" t="s">
        <v>38</v>
      </c>
      <c r="G35" s="1">
        <v>10</v>
      </c>
      <c r="H35" s="1">
        <v>2</v>
      </c>
      <c r="I35" s="7">
        <v>800000</v>
      </c>
      <c r="J35" s="3">
        <f t="shared" si="0"/>
        <v>212.7659574468085</v>
      </c>
      <c r="K35" s="7">
        <f t="shared" si="1"/>
        <v>16000000</v>
      </c>
      <c r="L35" s="3">
        <f t="shared" si="2"/>
        <v>4255.3191489361698</v>
      </c>
    </row>
    <row r="36" spans="3:12" x14ac:dyDescent="0.25">
      <c r="E36" s="1" t="s">
        <v>36</v>
      </c>
      <c r="F36" s="1" t="s">
        <v>38</v>
      </c>
      <c r="G36" s="1">
        <v>10</v>
      </c>
      <c r="H36" s="1">
        <v>2</v>
      </c>
      <c r="I36" s="7">
        <v>300000</v>
      </c>
      <c r="J36" s="3">
        <f t="shared" si="0"/>
        <v>79.787234042553195</v>
      </c>
      <c r="K36" s="7">
        <f t="shared" si="1"/>
        <v>6000000</v>
      </c>
      <c r="L36" s="3">
        <f t="shared" si="2"/>
        <v>1595.744680851064</v>
      </c>
    </row>
    <row r="37" spans="3:12" x14ac:dyDescent="0.25">
      <c r="E37" s="1" t="s">
        <v>37</v>
      </c>
      <c r="F37" s="1" t="s">
        <v>38</v>
      </c>
      <c r="G37" s="1">
        <v>10</v>
      </c>
      <c r="H37" s="1">
        <v>2</v>
      </c>
      <c r="I37" s="7">
        <v>300000</v>
      </c>
      <c r="J37" s="3">
        <f t="shared" si="0"/>
        <v>79.787234042553195</v>
      </c>
      <c r="K37" s="7">
        <f t="shared" si="1"/>
        <v>6000000</v>
      </c>
      <c r="L37" s="3">
        <f t="shared" si="2"/>
        <v>1595.744680851064</v>
      </c>
    </row>
    <row r="38" spans="3:12" x14ac:dyDescent="0.25">
      <c r="D38" s="6" t="s">
        <v>54</v>
      </c>
      <c r="E38" s="6"/>
      <c r="F38" s="6"/>
      <c r="G38" s="6"/>
      <c r="H38" s="6"/>
      <c r="I38" s="8"/>
      <c r="J38" s="10"/>
      <c r="K38" s="8">
        <f>SUM(K34:K37)</f>
        <v>108000000</v>
      </c>
      <c r="L38" s="10">
        <f>SUM(L34:L37)</f>
        <v>28723.40425531915</v>
      </c>
    </row>
    <row r="39" spans="3:12" x14ac:dyDescent="0.25">
      <c r="C39" s="1">
        <v>6</v>
      </c>
      <c r="D39" s="1" t="s">
        <v>40</v>
      </c>
      <c r="E39" s="1" t="s">
        <v>41</v>
      </c>
      <c r="F39" s="1" t="s">
        <v>43</v>
      </c>
      <c r="G39" s="1">
        <v>300</v>
      </c>
      <c r="H39" s="1">
        <v>1</v>
      </c>
      <c r="I39" s="7">
        <v>20000</v>
      </c>
      <c r="J39" s="3">
        <f t="shared" si="0"/>
        <v>5.3191489361702127</v>
      </c>
      <c r="K39" s="7">
        <f t="shared" si="1"/>
        <v>6000000</v>
      </c>
      <c r="L39" s="3">
        <f t="shared" si="2"/>
        <v>1595.7446808510638</v>
      </c>
    </row>
    <row r="40" spans="3:12" x14ac:dyDescent="0.25">
      <c r="E40" s="1" t="s">
        <v>42</v>
      </c>
      <c r="F40" s="1" t="s">
        <v>44</v>
      </c>
      <c r="G40" s="1">
        <v>100</v>
      </c>
      <c r="H40" s="1">
        <v>12</v>
      </c>
      <c r="I40" s="7">
        <v>10000</v>
      </c>
      <c r="J40" s="3">
        <f t="shared" si="0"/>
        <v>2.6595744680851063</v>
      </c>
      <c r="K40" s="7">
        <f t="shared" si="1"/>
        <v>12000000</v>
      </c>
      <c r="L40" s="3">
        <f t="shared" si="2"/>
        <v>3191.489361702128</v>
      </c>
    </row>
    <row r="41" spans="3:12" x14ac:dyDescent="0.25">
      <c r="E41" s="1" t="s">
        <v>45</v>
      </c>
      <c r="F41" s="1" t="s">
        <v>17</v>
      </c>
      <c r="G41" s="1">
        <v>300</v>
      </c>
      <c r="H41" s="1">
        <v>12</v>
      </c>
      <c r="I41" s="7">
        <v>5000</v>
      </c>
      <c r="J41" s="3">
        <f t="shared" si="0"/>
        <v>1.3297872340425532</v>
      </c>
      <c r="K41" s="7">
        <f t="shared" si="1"/>
        <v>18000000</v>
      </c>
      <c r="L41" s="3">
        <f t="shared" si="2"/>
        <v>4787.234042553192</v>
      </c>
    </row>
    <row r="42" spans="3:12" x14ac:dyDescent="0.25">
      <c r="D42" s="6" t="s">
        <v>54</v>
      </c>
      <c r="E42" s="6"/>
      <c r="F42" s="6"/>
      <c r="G42" s="6"/>
      <c r="H42" s="6"/>
      <c r="I42" s="8"/>
      <c r="J42" s="10"/>
      <c r="K42" s="8">
        <f>SUM(K39:K41)</f>
        <v>36000000</v>
      </c>
      <c r="L42" s="10">
        <f>SUM(L39:L41)</f>
        <v>9574.468085106384</v>
      </c>
    </row>
    <row r="43" spans="3:12" x14ac:dyDescent="0.25">
      <c r="C43" s="1">
        <v>7</v>
      </c>
      <c r="D43" s="1" t="s">
        <v>48</v>
      </c>
      <c r="E43" s="1" t="s">
        <v>46</v>
      </c>
      <c r="F43" s="1" t="s">
        <v>18</v>
      </c>
      <c r="G43" s="1">
        <v>5</v>
      </c>
      <c r="H43" s="1">
        <v>12</v>
      </c>
      <c r="I43" s="7">
        <v>20000</v>
      </c>
      <c r="J43" s="3">
        <f t="shared" si="0"/>
        <v>5.3191489361702127</v>
      </c>
      <c r="K43" s="7">
        <f t="shared" si="1"/>
        <v>1200000</v>
      </c>
      <c r="L43" s="3">
        <f t="shared" si="2"/>
        <v>319.14893617021278</v>
      </c>
    </row>
    <row r="44" spans="3:12" x14ac:dyDescent="0.25">
      <c r="E44" s="1" t="s">
        <v>14</v>
      </c>
      <c r="F44" s="1" t="s">
        <v>47</v>
      </c>
      <c r="G44" s="1">
        <v>70</v>
      </c>
      <c r="H44" s="1">
        <v>12</v>
      </c>
      <c r="I44" s="7">
        <v>6000</v>
      </c>
      <c r="J44" s="3">
        <f t="shared" si="0"/>
        <v>1.5957446808510638</v>
      </c>
      <c r="K44" s="7">
        <f t="shared" si="1"/>
        <v>5040000</v>
      </c>
      <c r="L44" s="3">
        <f t="shared" si="2"/>
        <v>1340.4255319148936</v>
      </c>
    </row>
    <row r="45" spans="3:12" x14ac:dyDescent="0.25">
      <c r="E45" s="1" t="s">
        <v>9</v>
      </c>
      <c r="F45" s="1" t="s">
        <v>33</v>
      </c>
      <c r="G45" s="1">
        <v>3</v>
      </c>
      <c r="H45" s="1">
        <v>12</v>
      </c>
      <c r="I45" s="7">
        <v>20000</v>
      </c>
      <c r="J45" s="3">
        <f t="shared" si="0"/>
        <v>5.3191489361702127</v>
      </c>
      <c r="K45" s="7">
        <f t="shared" si="1"/>
        <v>720000</v>
      </c>
      <c r="L45" s="3">
        <f t="shared" si="2"/>
        <v>191.48936170212767</v>
      </c>
    </row>
    <row r="46" spans="3:12" x14ac:dyDescent="0.25">
      <c r="D46" s="6" t="s">
        <v>54</v>
      </c>
      <c r="E46" s="6"/>
      <c r="F46" s="6"/>
      <c r="G46" s="6"/>
      <c r="H46" s="6"/>
      <c r="I46" s="6"/>
      <c r="J46" s="6"/>
      <c r="K46" s="8">
        <f>SUM(K43:K45)</f>
        <v>6960000</v>
      </c>
      <c r="L46" s="10">
        <f>SUM(L43:L45)</f>
        <v>1851.0638297872338</v>
      </c>
    </row>
    <row r="47" spans="3:12" x14ac:dyDescent="0.25">
      <c r="K47" s="7"/>
    </row>
    <row r="48" spans="3:12" x14ac:dyDescent="0.25">
      <c r="D48" s="4" t="s">
        <v>55</v>
      </c>
      <c r="E48" s="4"/>
      <c r="F48" s="4"/>
      <c r="G48" s="4"/>
      <c r="H48" s="4"/>
      <c r="I48" s="4"/>
      <c r="J48" s="4"/>
      <c r="K48" s="9">
        <f>SUM(K46,K42,K38,K33,K28,K21,K13,)</f>
        <v>314095000</v>
      </c>
      <c r="L48" s="5">
        <f>SUM(L46,L42,L38,L33,L28,L21,L13)</f>
        <v>83535.904255319139</v>
      </c>
    </row>
  </sheetData>
  <mergeCells count="1">
    <mergeCell ref="D3:K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2023-01-08T08:58:55Z</dcterms:created>
  <dcterms:modified xsi:type="dcterms:W3CDTF">2023-01-08T11:46:21Z</dcterms:modified>
</cp:coreProperties>
</file>