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B5794E3B-CC39-44C0-8216-4E1BCF02D745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12" i="1"/>
  <c r="L12" i="1"/>
  <c r="M12" i="1"/>
  <c r="K12" i="1"/>
  <c r="M26" i="1"/>
  <c r="L26" i="1"/>
  <c r="K26" i="1"/>
  <c r="J26" i="1"/>
  <c r="J12" i="1"/>
  <c r="N28" i="1" l="1"/>
  <c r="L28" i="1"/>
  <c r="K33" i="1"/>
  <c r="I26" i="1"/>
  <c r="I28" i="1" s="1"/>
  <c r="I12" i="1"/>
  <c r="G26" i="1"/>
  <c r="G12" i="1"/>
  <c r="D33" i="1"/>
  <c r="E33" i="1"/>
  <c r="F33" i="1"/>
  <c r="G6" i="1"/>
  <c r="F26" i="1"/>
  <c r="F12" i="1"/>
  <c r="D26" i="1"/>
  <c r="O12" i="1"/>
  <c r="O26" i="1"/>
  <c r="H26" i="1"/>
  <c r="H28" i="1" s="1"/>
  <c r="E26" i="1"/>
  <c r="P25" i="1"/>
  <c r="E12" i="1"/>
  <c r="D12" i="1"/>
  <c r="G28" i="1" l="1"/>
  <c r="F28" i="1"/>
  <c r="D28" i="1"/>
  <c r="P26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6" i="1" l="1"/>
  <c r="L33" i="1" s="1"/>
  <c r="M6" i="1" s="1"/>
  <c r="M33" i="1" s="1"/>
  <c r="N6" i="1" l="1"/>
  <c r="O33" i="1" l="1"/>
  <c r="N33" i="1"/>
  <c r="O6" i="1" s="1"/>
  <c r="P33" i="1" s="1"/>
</calcChain>
</file>

<file path=xl/sharedStrings.xml><?xml version="1.0" encoding="utf-8"?>
<sst xmlns="http://schemas.openxmlformats.org/spreadsheetml/2006/main" count="53" uniqueCount="41">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</sst>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5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  <font>
      <b/>
      <sz val="14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15" fillId="0" borderId="1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7" borderId="1" applyNumberFormat="0" applyBorder="0" applyAlignment="0" applyProtection="0"/>
    <xf numFmtId="0" fontId="17" fillId="6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11" borderId="1" applyNumberFormat="0" applyBorder="0" applyAlignment="0" applyProtection="0"/>
    <xf numFmtId="0" fontId="17" fillId="10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8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3" borderId="1" applyNumberFormat="0" applyBorder="0" applyAlignment="0" applyProtection="0"/>
    <xf numFmtId="0" fontId="18" fillId="12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4" borderId="1" applyNumberFormat="0" applyBorder="0" applyAlignment="0" applyProtection="0"/>
    <xf numFmtId="0" fontId="18" fillId="16" borderId="1" applyNumberFormat="0" applyBorder="0" applyAlignment="0" applyProtection="0"/>
    <xf numFmtId="0" fontId="18" fillId="13" borderId="1" applyNumberFormat="0" applyBorder="0" applyAlignment="0" applyProtection="0"/>
    <xf numFmtId="0" fontId="18" fillId="17" borderId="1" applyNumberFormat="0" applyBorder="0" applyAlignment="0" applyProtection="0"/>
    <xf numFmtId="0" fontId="18" fillId="18" borderId="1" applyNumberFormat="0" applyBorder="0" applyAlignment="0" applyProtection="0"/>
    <xf numFmtId="0" fontId="18" fillId="19" borderId="1" applyNumberFormat="0" applyBorder="0" applyAlignment="0" applyProtection="0"/>
    <xf numFmtId="0" fontId="19" fillId="20" borderId="1" applyNumberFormat="0" applyBorder="0" applyAlignment="0" applyProtection="0"/>
    <xf numFmtId="0" fontId="20" fillId="21" borderId="5" applyNumberFormat="0" applyAlignment="0" applyProtection="0"/>
    <xf numFmtId="0" fontId="21" fillId="22" borderId="6" applyNumberFormat="0" applyAlignment="0" applyProtection="0"/>
    <xf numFmtId="165" fontId="16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23" fillId="23" borderId="1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1" applyNumberFormat="0" applyFill="0" applyBorder="0" applyAlignment="0" applyProtection="0"/>
    <xf numFmtId="0" fontId="34" fillId="0" borderId="1" applyNumberFormat="0" applyFill="0" applyBorder="0" applyAlignment="0" applyProtection="0">
      <alignment vertical="top"/>
      <protection locked="0"/>
    </xf>
    <xf numFmtId="0" fontId="27" fillId="15" borderId="5" applyNumberFormat="0" applyAlignment="0" applyProtection="0"/>
    <xf numFmtId="0" fontId="28" fillId="0" borderId="10" applyNumberFormat="0" applyFill="0" applyAlignment="0" applyProtection="0"/>
    <xf numFmtId="0" fontId="29" fillId="9" borderId="1" applyNumberFormat="0" applyBorder="0" applyAlignment="0" applyProtection="0"/>
    <xf numFmtId="0" fontId="16" fillId="9" borderId="11" applyNumberFormat="0" applyFont="0" applyAlignment="0" applyProtection="0"/>
    <xf numFmtId="0" fontId="30" fillId="21" borderId="12" applyNumberFormat="0" applyAlignment="0" applyProtection="0"/>
    <xf numFmtId="0" fontId="31" fillId="0" borderId="1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" applyNumberFormat="0" applyFill="0" applyBorder="0" applyAlignment="0" applyProtection="0"/>
    <xf numFmtId="44" fontId="39" fillId="0" borderId="0" applyFont="0" applyFill="0" applyBorder="0" applyAlignment="0" applyProtection="0"/>
    <xf numFmtId="0" fontId="4" fillId="0" borderId="1"/>
    <xf numFmtId="168" fontId="4" fillId="0" borderId="1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0" fontId="5" fillId="0" borderId="0" xfId="0" applyFont="1"/>
    <xf numFmtId="0" fontId="35" fillId="0" borderId="1" xfId="1" applyFont="1" applyAlignment="1">
      <alignment vertical="center"/>
    </xf>
    <xf numFmtId="0" fontId="36" fillId="24" borderId="1" xfId="1" applyFont="1" applyFill="1" applyAlignment="1">
      <alignment vertical="center"/>
    </xf>
    <xf numFmtId="0" fontId="38" fillId="0" borderId="1" xfId="1" applyFont="1" applyAlignment="1">
      <alignment horizontal="right" vertical="center"/>
    </xf>
    <xf numFmtId="164" fontId="37" fillId="27" borderId="1" xfId="1" applyNumberFormat="1" applyFont="1" applyFill="1" applyAlignment="1">
      <alignment vertical="center"/>
    </xf>
    <xf numFmtId="164" fontId="37" fillId="26" borderId="14" xfId="0" applyNumberFormat="1" applyFont="1" applyFill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6" fillId="24" borderId="0" xfId="0" applyFont="1" applyFill="1" applyAlignment="1">
      <alignment vertical="center"/>
    </xf>
    <xf numFmtId="0" fontId="5" fillId="25" borderId="0" xfId="0" applyFont="1" applyFill="1" applyAlignment="1">
      <alignment vertical="center"/>
    </xf>
    <xf numFmtId="164" fontId="37" fillId="27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164" fontId="37" fillId="25" borderId="15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9" fontId="14" fillId="0" borderId="0" xfId="0" applyNumberFormat="1" applyFont="1"/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horizontal="right"/>
    </xf>
    <xf numFmtId="164" fontId="11" fillId="3" borderId="16" xfId="0" applyNumberFormat="1" applyFont="1" applyFill="1" applyBorder="1" applyAlignment="1">
      <alignment vertical="center"/>
    </xf>
    <xf numFmtId="164" fontId="37" fillId="26" borderId="17" xfId="0" applyNumberFormat="1" applyFont="1" applyFill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horizontal="right"/>
    </xf>
    <xf numFmtId="164" fontId="11" fillId="3" borderId="18" xfId="0" applyNumberFormat="1" applyFont="1" applyFill="1" applyBorder="1" applyAlignment="1">
      <alignment vertical="center"/>
    </xf>
    <xf numFmtId="0" fontId="42" fillId="2" borderId="1" xfId="0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164" fontId="42" fillId="0" borderId="0" xfId="0" applyNumberFormat="1" applyFont="1" applyAlignment="1">
      <alignment vertical="center"/>
    </xf>
    <xf numFmtId="167" fontId="41" fillId="0" borderId="11" xfId="45" applyNumberFormat="1" applyFont="1" applyBorder="1" applyAlignment="1" applyProtection="1">
      <alignment vertical="center"/>
      <protection locked="0"/>
    </xf>
    <xf numFmtId="164" fontId="41" fillId="0" borderId="11" xfId="45" applyNumberFormat="1" applyFont="1" applyBorder="1" applyAlignment="1" applyProtection="1">
      <alignment vertical="center"/>
      <protection locked="0"/>
    </xf>
    <xf numFmtId="0" fontId="36" fillId="24" borderId="1" xfId="50" applyFont="1" applyFill="1" applyAlignment="1">
      <alignment vertical="center"/>
    </xf>
    <xf numFmtId="0" fontId="40" fillId="0" borderId="1" xfId="50" applyFont="1" applyAlignment="1">
      <alignment horizontal="right" vertical="center"/>
    </xf>
    <xf numFmtId="41" fontId="44" fillId="27" borderId="1" xfId="50" applyNumberFormat="1" applyFont="1" applyFill="1" applyAlignment="1">
      <alignment vertical="center"/>
    </xf>
    <xf numFmtId="0" fontId="36" fillId="24" borderId="1" xfId="52" applyFont="1" applyFill="1" applyAlignment="1">
      <alignment vertical="center"/>
    </xf>
    <xf numFmtId="0" fontId="40" fillId="0" borderId="1" xfId="52" applyFont="1" applyAlignment="1">
      <alignment horizontal="right" vertical="center"/>
    </xf>
    <xf numFmtId="0" fontId="40" fillId="0" borderId="18" xfId="52" applyFont="1" applyBorder="1" applyAlignment="1">
      <alignment horizontal="right" vertical="center"/>
    </xf>
    <xf numFmtId="0" fontId="40" fillId="0" borderId="18" xfId="0" applyFont="1" applyBorder="1" applyAlignment="1">
      <alignment horizontal="right" vertical="center"/>
    </xf>
    <xf numFmtId="164" fontId="44" fillId="27" borderId="0" xfId="0" applyNumberFormat="1" applyFont="1" applyFill="1" applyAlignment="1">
      <alignment vertical="center"/>
    </xf>
  </cellXfs>
  <cellStyles count="54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Currency 5" xfId="51" xr:uid="{72874C79-DFD4-4D98-860B-AC693412B6EB}"/>
    <cellStyle name="Currency 6" xfId="53" xr:uid="{2E408527-0C8D-4E8B-A1FF-9A78C6DAF07C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rmal 5" xfId="50" xr:uid="{55F7EA77-2943-4C2B-9CBB-F4B9E81429FD}"/>
    <cellStyle name="Normal 6" xfId="52" xr:uid="{3C280182-900B-4F56-9AF8-9CB59A3553A5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6" workbookViewId="0">
      <pane xSplit="1" topLeftCell="I1" activePane="topRight" state="frozen"/>
      <selection activeCell="A2" sqref="A2"/>
      <selection pane="topRight" activeCell="N32" sqref="N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4326.3000000000084</v>
      </c>
      <c r="L6" s="9">
        <f t="shared" si="0"/>
        <v>2663.2500000000091</v>
      </c>
      <c r="M6" s="9">
        <f t="shared" si="0"/>
        <v>-0.46999999999025022</v>
      </c>
      <c r="N6" s="9">
        <f>M33</f>
        <v>-0.35999999999330612</v>
      </c>
      <c r="O6" s="9">
        <f>N33</f>
        <v>0.44000000000687578</v>
      </c>
      <c r="P6" s="4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44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37"/>
      <c r="E8" s="37"/>
      <c r="F8" s="38">
        <v>241.32</v>
      </c>
      <c r="G8" s="38">
        <v>468.06</v>
      </c>
      <c r="H8" s="38">
        <v>305.99</v>
      </c>
      <c r="I8" s="38">
        <v>238.41</v>
      </c>
      <c r="J8" s="38">
        <v>331.49</v>
      </c>
      <c r="K8" s="38">
        <v>657.7</v>
      </c>
      <c r="L8" s="38">
        <v>732.53</v>
      </c>
      <c r="M8" s="38">
        <v>1082.81</v>
      </c>
      <c r="N8" s="38">
        <v>701.67</v>
      </c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37">
        <v>5934.82</v>
      </c>
      <c r="E9" s="38">
        <v>6297</v>
      </c>
      <c r="F9" s="38">
        <v>6372.32</v>
      </c>
      <c r="G9" s="38">
        <v>6761.58</v>
      </c>
      <c r="H9" s="38">
        <v>7815.5</v>
      </c>
      <c r="I9" s="38">
        <v>5044.26</v>
      </c>
      <c r="J9" s="38">
        <v>7337.1</v>
      </c>
      <c r="K9" s="38">
        <v>8660.82</v>
      </c>
      <c r="L9" s="38">
        <v>9135.76</v>
      </c>
      <c r="M9" s="38">
        <v>10297.799999999999</v>
      </c>
      <c r="N9" s="38">
        <v>12051.13</v>
      </c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37">
        <v>0</v>
      </c>
      <c r="E10" s="37"/>
      <c r="F10" s="38"/>
      <c r="G10" s="38"/>
      <c r="H10" s="38"/>
      <c r="I10" s="47"/>
      <c r="J10" s="38"/>
      <c r="K10" s="38">
        <v>0</v>
      </c>
      <c r="L10" s="38">
        <v>0</v>
      </c>
      <c r="M10" s="38">
        <v>0</v>
      </c>
      <c r="N10" s="38">
        <v>0</v>
      </c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37">
        <v>0</v>
      </c>
      <c r="E11" s="37"/>
      <c r="F11" s="38">
        <v>0</v>
      </c>
      <c r="G11" s="38"/>
      <c r="H11" s="38">
        <v>0</v>
      </c>
      <c r="I11" s="4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39">
        <f t="shared" ref="D12:P12" si="1">SUM(D8:D11)</f>
        <v>5934.82</v>
      </c>
      <c r="E12" s="39">
        <f t="shared" si="1"/>
        <v>6297</v>
      </c>
      <c r="F12" s="39">
        <f>SUM(F8:F11)</f>
        <v>6613.6399999999994</v>
      </c>
      <c r="G12" s="39">
        <f>SUM(G8:G11)</f>
        <v>7229.64</v>
      </c>
      <c r="H12" s="39">
        <v>8121.49</v>
      </c>
      <c r="I12" s="39">
        <f>SUM(I8:I11)</f>
        <v>5282.67</v>
      </c>
      <c r="J12" s="39">
        <f>SUM(J8:J11)</f>
        <v>7668.59</v>
      </c>
      <c r="K12" s="39">
        <f>SUM(K8:K11)</f>
        <v>9318.52</v>
      </c>
      <c r="L12" s="39">
        <f t="shared" ref="L12:M12" si="2">SUM(L8:L11)</f>
        <v>9868.2900000000009</v>
      </c>
      <c r="M12" s="39">
        <f t="shared" si="2"/>
        <v>11380.609999999999</v>
      </c>
      <c r="N12" s="39">
        <f>SUM(N8:N11)</f>
        <v>12752.8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35" t="e">
        <v>#VALUE!</v>
      </c>
      <c r="G13" s="36"/>
      <c r="H13" s="38"/>
      <c r="I13" s="35" t="e">
        <v>#VALUE!</v>
      </c>
      <c r="J13" s="35" t="e">
        <v>#VALUE!</v>
      </c>
      <c r="K13" s="50" t="e">
        <v>#VALUE!</v>
      </c>
      <c r="L13" s="35" t="e">
        <v>#VALUE!</v>
      </c>
      <c r="M13" s="54" t="e">
        <v>#VALUE!</v>
      </c>
      <c r="N13" s="55" t="e">
        <v>#VALUE!</v>
      </c>
      <c r="O13" s="12" t="s">
        <v>21</v>
      </c>
      <c r="P13" s="45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28"/>
      <c r="G14" s="28"/>
      <c r="H14" s="28"/>
      <c r="I14" s="28"/>
      <c r="J14" s="28"/>
      <c r="K14" s="49"/>
      <c r="L14" s="28"/>
      <c r="M14" s="52"/>
      <c r="N14" s="28"/>
      <c r="O14" s="7"/>
      <c r="P14" s="4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41">
        <v>7082.9</v>
      </c>
      <c r="E15" s="42">
        <v>11082</v>
      </c>
      <c r="F15" s="42">
        <v>5644.62</v>
      </c>
      <c r="G15" s="42">
        <v>6245.8</v>
      </c>
      <c r="H15" s="38">
        <v>11413.16</v>
      </c>
      <c r="I15" s="38">
        <v>6609.98</v>
      </c>
      <c r="J15" s="38">
        <v>7887.05</v>
      </c>
      <c r="K15" s="38">
        <v>10596.47</v>
      </c>
      <c r="L15" s="38">
        <v>7178.02</v>
      </c>
      <c r="M15" s="38">
        <v>13733</v>
      </c>
      <c r="N15" s="38">
        <v>13997.8</v>
      </c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41">
        <v>50</v>
      </c>
      <c r="E16" s="41">
        <v>3255</v>
      </c>
      <c r="F16" s="42">
        <v>243.15</v>
      </c>
      <c r="G16" s="42"/>
      <c r="H16" s="38">
        <v>0</v>
      </c>
      <c r="I16" s="38">
        <v>23.46</v>
      </c>
      <c r="J16" s="38">
        <v>2160</v>
      </c>
      <c r="K16" s="38">
        <v>1777.59</v>
      </c>
      <c r="L16" s="38">
        <v>0</v>
      </c>
      <c r="M16" s="38">
        <v>0</v>
      </c>
      <c r="N16" s="38">
        <v>37.33</v>
      </c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41">
        <v>261.17</v>
      </c>
      <c r="E17" s="42"/>
      <c r="F17" s="42">
        <v>0</v>
      </c>
      <c r="G17" s="42"/>
      <c r="H17" s="38">
        <v>464.88</v>
      </c>
      <c r="I17" s="38">
        <v>0</v>
      </c>
      <c r="J17" s="38">
        <v>579</v>
      </c>
      <c r="K17" s="38">
        <v>32.96</v>
      </c>
      <c r="L17" s="38">
        <v>32.58</v>
      </c>
      <c r="M17" s="38">
        <v>46.93</v>
      </c>
      <c r="N17" s="38">
        <v>53.63</v>
      </c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41">
        <v>64</v>
      </c>
      <c r="E18" s="42">
        <v>10</v>
      </c>
      <c r="F18" s="42">
        <v>196</v>
      </c>
      <c r="G18" s="42"/>
      <c r="H18" s="38">
        <v>386.19</v>
      </c>
      <c r="I18" s="38">
        <v>0</v>
      </c>
      <c r="J18" s="38">
        <v>0</v>
      </c>
      <c r="K18" s="38">
        <v>100</v>
      </c>
      <c r="L18" s="38">
        <v>2252.31</v>
      </c>
      <c r="M18" s="38">
        <v>1670.04</v>
      </c>
      <c r="N18" s="38">
        <v>200</v>
      </c>
      <c r="O18" s="33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41">
        <v>0</v>
      </c>
      <c r="E19" s="41"/>
      <c r="F19" s="42">
        <v>0</v>
      </c>
      <c r="G19" s="42"/>
      <c r="H19" s="38">
        <v>14.5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41">
        <v>1715.11</v>
      </c>
      <c r="E20" s="42">
        <v>122</v>
      </c>
      <c r="F20" s="42">
        <v>2180.5</v>
      </c>
      <c r="G20" s="42"/>
      <c r="H20" s="38">
        <v>0</v>
      </c>
      <c r="I20" s="38">
        <v>2157.98</v>
      </c>
      <c r="J20" s="38">
        <v>2573.4499999999998</v>
      </c>
      <c r="K20" s="38">
        <v>127</v>
      </c>
      <c r="L20" s="38">
        <v>500.83</v>
      </c>
      <c r="M20" s="38">
        <v>862</v>
      </c>
      <c r="N20" s="38">
        <v>2089.8000000000002</v>
      </c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41">
        <v>15.08</v>
      </c>
      <c r="E21" s="41">
        <v>27</v>
      </c>
      <c r="F21" s="42">
        <v>63.62</v>
      </c>
      <c r="G21" s="42"/>
      <c r="H21" s="38">
        <v>45.19</v>
      </c>
      <c r="I21" s="38">
        <v>0</v>
      </c>
      <c r="J21" s="38">
        <v>24.68</v>
      </c>
      <c r="K21" s="38">
        <v>7.87</v>
      </c>
      <c r="L21" s="38">
        <v>0</v>
      </c>
      <c r="M21" s="38">
        <v>24.68</v>
      </c>
      <c r="N21" s="38">
        <v>16.809999999999999</v>
      </c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41"/>
      <c r="E22" s="41"/>
      <c r="F22" s="42">
        <v>9.06</v>
      </c>
      <c r="G22" s="42"/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28.85</v>
      </c>
      <c r="N22" s="38">
        <v>22</v>
      </c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41">
        <v>0</v>
      </c>
      <c r="E23" s="41"/>
      <c r="F23" s="42">
        <v>0</v>
      </c>
      <c r="G23" s="42"/>
      <c r="H23" s="38">
        <v>0</v>
      </c>
      <c r="I23" s="38">
        <v>0</v>
      </c>
      <c r="J23" s="38">
        <v>29.6</v>
      </c>
      <c r="K23" s="38">
        <v>0</v>
      </c>
      <c r="L23" s="38">
        <v>0</v>
      </c>
      <c r="M23" s="38">
        <v>0</v>
      </c>
      <c r="N23" s="38">
        <v>0</v>
      </c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41">
        <v>113678</v>
      </c>
      <c r="E24" s="42"/>
      <c r="F24" s="42">
        <v>0</v>
      </c>
      <c r="G24" s="42">
        <v>121.05</v>
      </c>
      <c r="H24" s="38">
        <v>0</v>
      </c>
      <c r="I24" s="38">
        <v>400</v>
      </c>
      <c r="J24" s="38">
        <v>88.78</v>
      </c>
      <c r="K24" s="38">
        <v>0</v>
      </c>
      <c r="L24" s="38">
        <v>3233.27</v>
      </c>
      <c r="M24" s="38">
        <v>0</v>
      </c>
      <c r="N24" s="38">
        <v>0</v>
      </c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41">
        <v>0</v>
      </c>
      <c r="E25" s="41"/>
      <c r="F25" s="42">
        <v>0</v>
      </c>
      <c r="G25" s="42"/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9"/>
      <c r="P25" s="9">
        <f t="shared" ref="P25" si="3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43">
        <f>SUM(D15:D25)</f>
        <v>122866.26</v>
      </c>
      <c r="E26" s="43">
        <f t="shared" ref="E26:P26" si="4">SUM(E15:E25)</f>
        <v>14496</v>
      </c>
      <c r="F26" s="43">
        <f>SUM(F15:F25)</f>
        <v>8336.9500000000007</v>
      </c>
      <c r="G26" s="43">
        <f>SUM(G15:G25)</f>
        <v>6366.85</v>
      </c>
      <c r="H26" s="40">
        <f t="shared" ref="H26" si="5">SUM(H15:H25)</f>
        <v>12323.92</v>
      </c>
      <c r="I26" s="40">
        <f t="shared" ref="I26:N26" si="6">SUM(I15:I25)</f>
        <v>9191.42</v>
      </c>
      <c r="J26" s="11">
        <f t="shared" si="6"/>
        <v>13342.560000000001</v>
      </c>
      <c r="K26" s="11">
        <f>SUM(K15:K25)</f>
        <v>12641.89</v>
      </c>
      <c r="L26" s="26">
        <f>SUM(L15:L25)</f>
        <v>13197.01</v>
      </c>
      <c r="M26" s="26">
        <f>SUM(M15:M25)</f>
        <v>16365.500000000002</v>
      </c>
      <c r="N26" s="26">
        <f>SUM(N15:N25)</f>
        <v>16417.37</v>
      </c>
      <c r="O26" s="11">
        <f t="shared" si="4"/>
        <v>0</v>
      </c>
      <c r="P26" s="11">
        <f t="shared" si="4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4" t="s">
        <v>21</v>
      </c>
      <c r="H27" s="27" t="s">
        <v>21</v>
      </c>
      <c r="I27" s="27"/>
      <c r="J27" s="12" t="s">
        <v>21</v>
      </c>
      <c r="K27" s="50" t="e">
        <v>#VALUE!</v>
      </c>
      <c r="L27" s="27" t="e">
        <v>#VALUE!</v>
      </c>
      <c r="M27" s="53" t="e">
        <v>#VALUE!</v>
      </c>
      <c r="N27" s="35" t="e">
        <v>#VALUE!</v>
      </c>
      <c r="O27" s="12" t="s">
        <v>21</v>
      </c>
      <c r="P27" s="45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7">E12-E26</f>
        <v>-8199</v>
      </c>
      <c r="F28" s="11">
        <f t="shared" si="7"/>
        <v>-1723.3100000000013</v>
      </c>
      <c r="G28" s="11">
        <f t="shared" si="7"/>
        <v>862.79</v>
      </c>
      <c r="H28" s="26">
        <f t="shared" ref="H28" si="8">H12-H26</f>
        <v>-4202.43</v>
      </c>
      <c r="I28" s="26">
        <f>I12-I26</f>
        <v>-3908.75</v>
      </c>
      <c r="J28" s="11">
        <f t="shared" si="7"/>
        <v>-5673.9700000000012</v>
      </c>
      <c r="K28" s="39">
        <v>-3323.37</v>
      </c>
      <c r="L28" s="26">
        <f>L12-L26</f>
        <v>-3328.7199999999993</v>
      </c>
      <c r="M28" s="26">
        <v>-676.11000000000104</v>
      </c>
      <c r="N28" s="26">
        <f>N12-N26</f>
        <v>-3664.5699999999997</v>
      </c>
      <c r="O28" s="11">
        <f t="shared" si="7"/>
        <v>0</v>
      </c>
      <c r="P28" s="11">
        <f t="shared" si="7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5"/>
      <c r="H29" s="18"/>
      <c r="I29" s="18"/>
      <c r="J29" s="18"/>
      <c r="K29" s="51">
        <v>0</v>
      </c>
      <c r="L29" s="30">
        <v>0</v>
      </c>
      <c r="M29" s="18"/>
      <c r="N29" s="56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3"/>
      <c r="H30" s="7"/>
      <c r="I30" s="7"/>
      <c r="J30" s="7"/>
      <c r="K30" s="49">
        <v>0</v>
      </c>
      <c r="L30" s="28"/>
      <c r="M30" s="7"/>
      <c r="N30" s="28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34">
        <v>0</v>
      </c>
      <c r="E31" s="34">
        <v>8199</v>
      </c>
      <c r="F31" s="34">
        <v>1724</v>
      </c>
      <c r="G31" s="34">
        <v>0</v>
      </c>
      <c r="H31" s="34">
        <v>3339</v>
      </c>
      <c r="I31" s="34">
        <v>3671</v>
      </c>
      <c r="J31" s="34">
        <v>10000</v>
      </c>
      <c r="K31" s="34">
        <v>1660.32</v>
      </c>
      <c r="L31" s="34">
        <v>665</v>
      </c>
      <c r="M31" s="34">
        <v>4985</v>
      </c>
      <c r="N31" s="34">
        <v>3665.37</v>
      </c>
      <c r="O31" s="34">
        <v>0</v>
      </c>
      <c r="P31" s="34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29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4326.3000000000084</v>
      </c>
      <c r="K33" s="20">
        <f>K6+K12-K26+K31</f>
        <v>2663.2500000000091</v>
      </c>
      <c r="L33" s="20">
        <f t="shared" ref="L33:N33" si="9">L6+L12-L26+L31</f>
        <v>-0.46999999999025022</v>
      </c>
      <c r="M33" s="20">
        <f t="shared" si="9"/>
        <v>-0.35999999999330612</v>
      </c>
      <c r="N33" s="20">
        <f t="shared" si="9"/>
        <v>0.44000000000687578</v>
      </c>
      <c r="O33" s="32">
        <f t="shared" ref="O33:P33" si="10">N6+O28+O31</f>
        <v>-0.35999999999330612</v>
      </c>
      <c r="P33" s="32">
        <f t="shared" si="10"/>
        <v>0.44000000000687578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2024-12-16T22:08:00Z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