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33949A75-AEEE-4C14-8BBB-992C6383705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I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I12" i="2"/>
  <c r="I28" i="2" s="1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N26" i="1"/>
  <c r="M26" i="1"/>
  <c r="L26" i="1"/>
  <c r="K26" i="1"/>
  <c r="J26" i="1"/>
  <c r="J33" i="1" s="1"/>
  <c r="K6" i="1" s="1"/>
  <c r="I26" i="1"/>
  <c r="F26" i="1"/>
  <c r="F28" i="1" s="1"/>
  <c r="E26" i="1"/>
  <c r="P25" i="1"/>
  <c r="P24" i="1"/>
  <c r="P23" i="1"/>
  <c r="P22" i="1"/>
  <c r="P21" i="1"/>
  <c r="D20" i="1"/>
  <c r="P20" i="1" s="1"/>
  <c r="P19" i="1"/>
  <c r="P18" i="1"/>
  <c r="P17" i="1"/>
  <c r="P16" i="1"/>
  <c r="P15" i="1"/>
  <c r="O12" i="1"/>
  <c r="O33" i="1" s="1"/>
  <c r="N12" i="1"/>
  <c r="M12" i="1"/>
  <c r="L12" i="1"/>
  <c r="L28" i="1" s="1"/>
  <c r="K12" i="1"/>
  <c r="K28" i="1" s="1"/>
  <c r="J12" i="1"/>
  <c r="I12" i="1"/>
  <c r="H33" i="1"/>
  <c r="I6" i="1" s="1"/>
  <c r="H6" i="1"/>
  <c r="F12" i="1"/>
  <c r="E12" i="1"/>
  <c r="D12" i="1"/>
  <c r="P11" i="1"/>
  <c r="P10" i="1"/>
  <c r="P9" i="1"/>
  <c r="P8" i="1"/>
  <c r="P12" i="2" l="1"/>
  <c r="P12" i="1"/>
  <c r="P26" i="1"/>
  <c r="E28" i="1"/>
  <c r="I28" i="1"/>
  <c r="M28" i="1"/>
  <c r="J28" i="1"/>
  <c r="N33" i="1"/>
  <c r="O6" i="1" s="1"/>
  <c r="K33" i="1"/>
  <c r="L6" i="1" s="1"/>
  <c r="N28" i="1"/>
  <c r="I33" i="1"/>
  <c r="J6" i="1" s="1"/>
  <c r="F28" i="2"/>
  <c r="J28" i="2"/>
  <c r="N28" i="2"/>
  <c r="D26" i="1"/>
  <c r="D28" i="1" s="1"/>
  <c r="O28" i="1"/>
  <c r="P26" i="2"/>
  <c r="P28" i="2" s="1"/>
  <c r="D33" i="2"/>
  <c r="E33" i="2" s="1"/>
  <c r="F6" i="2" s="1"/>
  <c r="F33" i="2" s="1"/>
  <c r="G6" i="2" s="1"/>
  <c r="G33" i="2" s="1"/>
  <c r="H6" i="2" s="1"/>
  <c r="H33" i="2" s="1"/>
  <c r="I6" i="2" s="1"/>
  <c r="I33" i="2" s="1"/>
  <c r="J6" i="2" s="1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D33" i="1"/>
  <c r="E6" i="1" s="1"/>
  <c r="E33" i="1" s="1"/>
  <c r="F6" i="1" s="1"/>
  <c r="F33" i="1" s="1"/>
  <c r="G6" i="1" s="1"/>
  <c r="L33" i="1"/>
  <c r="M6" i="1" s="1"/>
  <c r="M33" i="1"/>
  <c r="N6" i="1" s="1"/>
  <c r="P33" i="1" l="1"/>
  <c r="P28" i="1"/>
  <c r="P33" i="2"/>
</calcChain>
</file>

<file path=xl/sharedStrings.xml><?xml version="1.0" encoding="utf-8"?>
<sst xmlns="http://schemas.openxmlformats.org/spreadsheetml/2006/main" count="133" uniqueCount="41">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</sst>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</numFmts>
  <fonts count="36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6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vertical="center"/>
    </xf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164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4" fontId="34" fillId="25" borderId="15" xfId="1" applyNumberFormat="1" applyFont="1" applyFill="1" applyBorder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</cellXfs>
  <cellStyles count="45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E6" workbookViewId="0">
      <selection activeCell="H31" sqref="H3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 t="shared" ref="E6:O6" si="0">D33</f>
        <v>19011000</v>
      </c>
      <c r="F6" s="9">
        <f t="shared" si="0"/>
        <v>714000</v>
      </c>
      <c r="G6" s="9">
        <f t="shared" si="0"/>
        <v>260000</v>
      </c>
      <c r="H6" s="9">
        <f t="shared" si="0"/>
        <v>32324000</v>
      </c>
      <c r="I6" s="9">
        <f t="shared" si="0"/>
        <v>281412000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9"/>
      <c r="J8" s="9"/>
      <c r="K8" s="9"/>
      <c r="L8" s="9"/>
      <c r="M8" s="9"/>
      <c r="N8" s="9"/>
      <c r="O8" s="9"/>
      <c r="P8" s="9">
        <f t="shared" ref="P8:P11" si="1">SUM(D8:O8)</f>
        <v>1217146000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5"/>
      <c r="H9" s="36"/>
      <c r="I9" s="9"/>
      <c r="J9" s="9"/>
      <c r="K9" s="9"/>
      <c r="L9" s="9"/>
      <c r="M9" s="9"/>
      <c r="N9" s="9"/>
      <c r="O9" s="9"/>
      <c r="P9" s="9">
        <f t="shared" si="1"/>
        <v>1008058000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9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7">
        <f t="shared" ref="H12" si="3">SUM(H8:H11)</f>
        <v>786725000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2225204000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8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9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9"/>
      <c r="J15" s="9"/>
      <c r="K15" s="9"/>
      <c r="L15" s="9"/>
      <c r="M15" s="9"/>
      <c r="N15" s="9"/>
      <c r="O15" s="9"/>
      <c r="P15" s="9">
        <f t="shared" ref="P15:P25" si="4">SUM(D15:O15)</f>
        <v>1956088000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9"/>
      <c r="J16" s="9"/>
      <c r="K16" s="9"/>
      <c r="L16" s="9"/>
      <c r="M16" s="9"/>
      <c r="N16" s="9"/>
      <c r="O16" s="9"/>
      <c r="P16" s="9">
        <f t="shared" si="4"/>
        <v>1995000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9"/>
      <c r="J17" s="9"/>
      <c r="K17" s="9"/>
      <c r="L17" s="9"/>
      <c r="M17" s="9"/>
      <c r="N17" s="9"/>
      <c r="O17" s="9"/>
      <c r="P17" s="9">
        <f t="shared" si="4"/>
        <v>21175000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9"/>
      <c r="J18" s="9"/>
      <c r="K18" s="9"/>
      <c r="L18" s="9"/>
      <c r="M18" s="9"/>
      <c r="N18" s="9"/>
      <c r="O18" s="9"/>
      <c r="P18" s="9">
        <f t="shared" si="4"/>
        <v>5715000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5"/>
      <c r="H19" s="28"/>
      <c r="I19" s="9"/>
      <c r="J19" s="9"/>
      <c r="K19" s="9"/>
      <c r="L19" s="9"/>
      <c r="M19" s="9"/>
      <c r="N19" s="9"/>
      <c r="O19" s="9"/>
      <c r="P19" s="9">
        <f t="shared" si="4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9"/>
      <c r="J20" s="9"/>
      <c r="K20" s="9"/>
      <c r="L20" s="9"/>
      <c r="M20" s="9"/>
      <c r="N20" s="9"/>
      <c r="O20" s="9"/>
      <c r="P20" s="9">
        <f t="shared" si="4"/>
        <v>2218000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9"/>
      <c r="J21" s="9"/>
      <c r="K21" s="9"/>
      <c r="L21" s="9"/>
      <c r="M21" s="9"/>
      <c r="N21" s="9"/>
      <c r="O21" s="9"/>
      <c r="P21" s="9">
        <f t="shared" si="4"/>
        <v>14003000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9"/>
      <c r="J22" s="9"/>
      <c r="K22" s="9"/>
      <c r="L22" s="9"/>
      <c r="M22" s="9"/>
      <c r="N22" s="9"/>
      <c r="O22" s="9"/>
      <c r="P22" s="9">
        <f t="shared" si="4"/>
        <v>17743000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9"/>
      <c r="J23" s="9"/>
      <c r="K23" s="9"/>
      <c r="L23" s="9"/>
      <c r="M23" s="9"/>
      <c r="N23" s="9"/>
      <c r="O23" s="9"/>
      <c r="P23" s="9">
        <f t="shared" si="4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9"/>
      <c r="J24" s="9"/>
      <c r="K24" s="9"/>
      <c r="L24" s="9"/>
      <c r="M24" s="9"/>
      <c r="N24" s="9"/>
      <c r="O24" s="9"/>
      <c r="P24" s="9">
        <f t="shared" si="4"/>
        <v>141555000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9"/>
      <c r="J25" s="9"/>
      <c r="K25" s="9"/>
      <c r="L25" s="9"/>
      <c r="M25" s="9"/>
      <c r="N25" s="9"/>
      <c r="O25" s="9"/>
      <c r="P25" s="9">
        <f t="shared" si="4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5">SUM(D15:D25)</f>
        <v>283138000</v>
      </c>
      <c r="E26" s="13">
        <f t="shared" si="5"/>
        <v>281289000</v>
      </c>
      <c r="F26" s="13">
        <f t="shared" si="5"/>
        <v>642395000</v>
      </c>
      <c r="G26" s="31">
        <v>398357000</v>
      </c>
      <c r="H26" s="37">
        <f t="shared" ref="H26" si="6">SUM(H15:H25)</f>
        <v>555313000</v>
      </c>
      <c r="I26" s="13">
        <f t="shared" si="5"/>
        <v>0</v>
      </c>
      <c r="J26" s="13">
        <f t="shared" si="5"/>
        <v>0</v>
      </c>
      <c r="K26" s="13">
        <f t="shared" si="5"/>
        <v>0</v>
      </c>
      <c r="L26" s="13">
        <f t="shared" si="5"/>
        <v>0</v>
      </c>
      <c r="M26" s="13">
        <f t="shared" si="5"/>
        <v>0</v>
      </c>
      <c r="N26" s="13">
        <f t="shared" si="5"/>
        <v>0</v>
      </c>
      <c r="O26" s="13">
        <f t="shared" si="5"/>
        <v>0</v>
      </c>
      <c r="P26" s="13">
        <f t="shared" si="5"/>
        <v>2160492000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8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7">D12-D26</f>
        <v>-43393000</v>
      </c>
      <c r="E28" s="13">
        <f t="shared" si="7"/>
        <v>-18297000</v>
      </c>
      <c r="F28" s="13">
        <f t="shared" si="7"/>
        <v>-137074000</v>
      </c>
      <c r="G28" s="31">
        <v>32064000</v>
      </c>
      <c r="H28" s="37">
        <f t="shared" ref="H28" si="8">H12-H26</f>
        <v>231412000</v>
      </c>
      <c r="I28" s="13">
        <f t="shared" si="7"/>
        <v>0</v>
      </c>
      <c r="J28" s="13">
        <f t="shared" si="7"/>
        <v>0</v>
      </c>
      <c r="K28" s="13">
        <f t="shared" si="7"/>
        <v>0</v>
      </c>
      <c r="L28" s="13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64712000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5">
        <v>0</v>
      </c>
      <c r="H31" s="36">
        <v>50000000</v>
      </c>
      <c r="I31" s="21"/>
      <c r="J31" s="21"/>
      <c r="K31" s="21"/>
      <c r="L31" s="21"/>
      <c r="M31" s="21"/>
      <c r="N31" s="21"/>
      <c r="O31" s="21"/>
      <c r="P31" s="9">
        <f>SUM(D31:O31)</f>
        <v>249024000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1"/>
      <c r="B33" s="22" t="s">
        <v>40</v>
      </c>
      <c r="C33" s="22"/>
      <c r="D33" s="23">
        <f t="shared" ref="D33:F33" si="9">D6+D12-D26+D31</f>
        <v>19011000</v>
      </c>
      <c r="E33" s="23">
        <f t="shared" si="9"/>
        <v>714000</v>
      </c>
      <c r="F33" s="23">
        <f t="shared" si="9"/>
        <v>260000</v>
      </c>
      <c r="G33" s="34">
        <v>32324000</v>
      </c>
      <c r="H33" s="23">
        <f t="shared" ref="H33:P33" si="10">H12-H26+H31</f>
        <v>281412000</v>
      </c>
      <c r="I33" s="23">
        <f t="shared" si="10"/>
        <v>0</v>
      </c>
      <c r="J33" s="23">
        <f t="shared" si="10"/>
        <v>0</v>
      </c>
      <c r="K33" s="23">
        <f t="shared" si="10"/>
        <v>0</v>
      </c>
      <c r="L33" s="23">
        <f t="shared" si="10"/>
        <v>0</v>
      </c>
      <c r="M33" s="23">
        <f t="shared" si="10"/>
        <v>0</v>
      </c>
      <c r="N33" s="23">
        <f t="shared" si="10"/>
        <v>0</v>
      </c>
      <c r="O33" s="23">
        <f t="shared" si="10"/>
        <v>0</v>
      </c>
      <c r="P33" s="23">
        <f t="shared" si="10"/>
        <v>313736000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topLeftCell="F4" workbookViewId="0">
      <selection activeCell="E23" sqref="E23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-4512</v>
      </c>
      <c r="K6" s="9">
        <f t="shared" si="0"/>
        <v>-4512</v>
      </c>
      <c r="L6" s="9">
        <f t="shared" si="0"/>
        <v>-4512</v>
      </c>
      <c r="M6" s="9">
        <f t="shared" si="0"/>
        <v>-4512</v>
      </c>
      <c r="N6" s="9">
        <f t="shared" si="0"/>
        <v>-4512</v>
      </c>
      <c r="O6" s="9">
        <f t="shared" si="0"/>
        <v>-4512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9"/>
      <c r="J15" s="9"/>
      <c r="K15" s="9"/>
      <c r="L15" s="9"/>
      <c r="M15" s="9"/>
      <c r="N15" s="9"/>
      <c r="O15" s="9"/>
      <c r="P15" s="9">
        <f t="shared" ref="P15:P25" si="3">SUM(D15:O15)</f>
        <v>34472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9"/>
      <c r="J16" s="9"/>
      <c r="K16" s="9"/>
      <c r="L16" s="9"/>
      <c r="M16" s="9"/>
      <c r="N16" s="9"/>
      <c r="O16" s="9"/>
      <c r="P16" s="9">
        <f t="shared" si="3"/>
        <v>17332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9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9"/>
      <c r="J18" s="9"/>
      <c r="K18" s="9"/>
      <c r="L18" s="9"/>
      <c r="M18" s="9"/>
      <c r="N18" s="9"/>
      <c r="O18" s="9"/>
      <c r="P18" s="9">
        <f t="shared" si="3"/>
        <v>680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9"/>
      <c r="J19" s="9"/>
      <c r="K19" s="9"/>
      <c r="L19" s="9"/>
      <c r="M19" s="9"/>
      <c r="N19" s="9"/>
      <c r="O19" s="9"/>
      <c r="P19" s="9">
        <f t="shared" si="3"/>
        <v>645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9"/>
      <c r="J20" s="9"/>
      <c r="K20" s="9"/>
      <c r="L20" s="9"/>
      <c r="M20" s="9"/>
      <c r="N20" s="9"/>
      <c r="O20" s="9"/>
      <c r="P20" s="9">
        <f t="shared" si="3"/>
        <v>5803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9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9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9"/>
      <c r="J23" s="9"/>
      <c r="K23" s="9"/>
      <c r="L23" s="9"/>
      <c r="M23" s="9"/>
      <c r="N23" s="9"/>
      <c r="O23" s="9"/>
      <c r="P23" s="9">
        <f t="shared" si="3"/>
        <v>15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9"/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9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7">
        <f>SUM(H15:H25)</f>
        <v>13397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66265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8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7">
        <f t="shared" si="5"/>
        <v>-13397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-66265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36">
        <v>8870</v>
      </c>
      <c r="I31" s="25"/>
      <c r="J31" s="25"/>
      <c r="K31" s="25"/>
      <c r="L31" s="25"/>
      <c r="M31" s="25"/>
      <c r="N31" s="25"/>
      <c r="O31" s="25"/>
      <c r="P31" s="27">
        <f>SUM(D31:O31)</f>
        <v>61753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 t="shared" si="6"/>
        <v>-4512</v>
      </c>
      <c r="J33" s="23">
        <f t="shared" si="6"/>
        <v>-4512</v>
      </c>
      <c r="K33" s="23">
        <f t="shared" si="6"/>
        <v>-4512</v>
      </c>
      <c r="L33" s="23">
        <f t="shared" si="6"/>
        <v>-4512</v>
      </c>
      <c r="M33" s="23">
        <f t="shared" si="6"/>
        <v>-4512</v>
      </c>
      <c r="N33" s="23">
        <f t="shared" si="6"/>
        <v>-4512</v>
      </c>
      <c r="O33" s="23">
        <f t="shared" si="6"/>
        <v>-4512</v>
      </c>
      <c r="P33" s="23">
        <f t="shared" si="6"/>
        <v>-4512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Noureddine Eid</cp:lastModifiedBy>
  <dcterms:created xsi:type="dcterms:W3CDTF">2011-05-30T15:34:37Z</dcterms:created>
  <dcterms:modified xsi:type="dcterms:W3CDTF">2023-07-04T20:25:19Z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