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550F0E5B-B9F2-4B6B-8A0E-7B107FC5D22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8" i="1" s="1"/>
  <c r="I12" i="1"/>
  <c r="G26" i="1"/>
  <c r="G12" i="1"/>
  <c r="D33" i="1"/>
  <c r="E33" i="1"/>
  <c r="F33" i="1"/>
  <c r="G6" i="1"/>
  <c r="F26" i="1"/>
  <c r="F12" i="1"/>
  <c r="D26" i="1"/>
  <c r="N12" i="1"/>
  <c r="N28" i="1" s="1"/>
  <c r="N26" i="1"/>
  <c r="O12" i="1"/>
  <c r="O26" i="1"/>
  <c r="M26" i="1"/>
  <c r="M12" i="1"/>
  <c r="L26" i="1"/>
  <c r="K12" i="1"/>
  <c r="L12" i="1"/>
  <c r="K26" i="1"/>
  <c r="H26" i="1"/>
  <c r="H28" i="1" s="1"/>
  <c r="J26" i="1"/>
  <c r="E26" i="1"/>
  <c r="P25" i="1"/>
  <c r="J12" i="1"/>
  <c r="E12" i="1"/>
  <c r="D12" i="1"/>
  <c r="G28" i="1" l="1"/>
  <c r="F28" i="1"/>
  <c r="L28" i="1"/>
  <c r="D28" i="1"/>
  <c r="P26" i="1"/>
  <c r="M28" i="1"/>
  <c r="K28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L33" i="1" l="1"/>
  <c r="K33" i="1"/>
  <c r="M6" i="1" l="1"/>
  <c r="N33" i="1" s="1"/>
  <c r="O6" i="1" s="1"/>
  <c r="P33" i="1" s="1"/>
  <c r="L6" i="1"/>
  <c r="M33" i="1" s="1"/>
  <c r="N6" i="1" s="1"/>
  <c r="O33" i="1" s="1"/>
</calcChain>
</file>

<file path=xl/sharedStrings.xml><?xml version="1.0" encoding="utf-8"?>
<sst xmlns="http://schemas.openxmlformats.org/spreadsheetml/2006/main" count="56" uniqueCount="41">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</sst>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42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13" fillId="0" borderId="1"/>
    <xf numFmtId="0" fontId="15" fillId="6" borderId="1" applyNumberFormat="0" applyBorder="0" applyAlignment="0" applyProtection="0"/>
    <xf numFmtId="0" fontId="15" fillId="7" borderId="1" applyNumberFormat="0" applyBorder="0" applyAlignment="0" applyProtection="0"/>
    <xf numFmtId="0" fontId="15" fillId="7" borderId="1" applyNumberFormat="0" applyBorder="0" applyAlignment="0" applyProtection="0"/>
    <xf numFmtId="0" fontId="15" fillId="6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5" fillId="10" borderId="1" applyNumberFormat="0" applyBorder="0" applyAlignment="0" applyProtection="0"/>
    <xf numFmtId="0" fontId="15" fillId="11" borderId="1" applyNumberFormat="0" applyBorder="0" applyAlignment="0" applyProtection="0"/>
    <xf numFmtId="0" fontId="15" fillId="11" borderId="1" applyNumberFormat="0" applyBorder="0" applyAlignment="0" applyProtection="0"/>
    <xf numFmtId="0" fontId="15" fillId="10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6" fillId="12" borderId="1" applyNumberFormat="0" applyBorder="0" applyAlignment="0" applyProtection="0"/>
    <xf numFmtId="0" fontId="16" fillId="13" borderId="1" applyNumberFormat="0" applyBorder="0" applyAlignment="0" applyProtection="0"/>
    <xf numFmtId="0" fontId="16" fillId="13" borderId="1" applyNumberFormat="0" applyBorder="0" applyAlignment="0" applyProtection="0"/>
    <xf numFmtId="0" fontId="16" fillId="12" borderId="1" applyNumberFormat="0" applyBorder="0" applyAlignment="0" applyProtection="0"/>
    <xf numFmtId="0" fontId="16" fillId="14" borderId="1" applyNumberFormat="0" applyBorder="0" applyAlignment="0" applyProtection="0"/>
    <xf numFmtId="0" fontId="16" fillId="15" borderId="1" applyNumberFormat="0" applyBorder="0" applyAlignment="0" applyProtection="0"/>
    <xf numFmtId="0" fontId="16" fillId="14" borderId="1" applyNumberFormat="0" applyBorder="0" applyAlignment="0" applyProtection="0"/>
    <xf numFmtId="0" fontId="16" fillId="16" borderId="1" applyNumberFormat="0" applyBorder="0" applyAlignment="0" applyProtection="0"/>
    <xf numFmtId="0" fontId="16" fillId="13" borderId="1" applyNumberFormat="0" applyBorder="0" applyAlignment="0" applyProtection="0"/>
    <xf numFmtId="0" fontId="16" fillId="17" borderId="1" applyNumberFormat="0" applyBorder="0" applyAlignment="0" applyProtection="0"/>
    <xf numFmtId="0" fontId="16" fillId="18" borderId="1" applyNumberFormat="0" applyBorder="0" applyAlignment="0" applyProtection="0"/>
    <xf numFmtId="0" fontId="16" fillId="19" borderId="1" applyNumberFormat="0" applyBorder="0" applyAlignment="0" applyProtection="0"/>
    <xf numFmtId="0" fontId="17" fillId="20" borderId="1" applyNumberFormat="0" applyBorder="0" applyAlignment="0" applyProtection="0"/>
    <xf numFmtId="0" fontId="18" fillId="21" borderId="5" applyNumberFormat="0" applyAlignment="0" applyProtection="0"/>
    <xf numFmtId="0" fontId="19" fillId="22" borderId="6" applyNumberFormat="0" applyAlignment="0" applyProtection="0"/>
    <xf numFmtId="165" fontId="14" fillId="0" borderId="1" applyFont="0" applyFill="0" applyBorder="0" applyAlignment="0" applyProtection="0"/>
    <xf numFmtId="0" fontId="20" fillId="0" borderId="1" applyNumberFormat="0" applyFill="0" applyBorder="0" applyAlignment="0" applyProtection="0"/>
    <xf numFmtId="0" fontId="21" fillId="23" borderId="1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1" applyNumberFormat="0" applyFill="0" applyBorder="0" applyAlignment="0" applyProtection="0"/>
    <xf numFmtId="0" fontId="32" fillId="0" borderId="1" applyNumberFormat="0" applyFill="0" applyBorder="0" applyAlignment="0" applyProtection="0">
      <alignment vertical="top"/>
      <protection locked="0"/>
    </xf>
    <xf numFmtId="0" fontId="25" fillId="15" borderId="5" applyNumberFormat="0" applyAlignment="0" applyProtection="0"/>
    <xf numFmtId="0" fontId="26" fillId="0" borderId="10" applyNumberFormat="0" applyFill="0" applyAlignment="0" applyProtection="0"/>
    <xf numFmtId="0" fontId="27" fillId="9" borderId="1" applyNumberFormat="0" applyBorder="0" applyAlignment="0" applyProtection="0"/>
    <xf numFmtId="0" fontId="14" fillId="9" borderId="11" applyNumberFormat="0" applyFont="0" applyAlignment="0" applyProtection="0"/>
    <xf numFmtId="0" fontId="28" fillId="21" borderId="12" applyNumberFormat="0" applyAlignment="0" applyProtection="0"/>
    <xf numFmtId="0" fontId="29" fillId="0" borderId="1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" applyNumberFormat="0" applyFill="0" applyBorder="0" applyAlignment="0" applyProtection="0"/>
    <xf numFmtId="44" fontId="37" fillId="0" borderId="0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3" fillId="0" borderId="0" xfId="0" applyFont="1"/>
    <xf numFmtId="164" fontId="33" fillId="0" borderId="11" xfId="29" applyNumberFormat="1" applyFont="1" applyBorder="1" applyAlignment="1" applyProtection="1">
      <alignment vertical="center"/>
      <protection locked="0"/>
    </xf>
    <xf numFmtId="0" fontId="33" fillId="0" borderId="1" xfId="1" applyFont="1" applyAlignment="1">
      <alignment vertical="center"/>
    </xf>
    <xf numFmtId="0" fontId="34" fillId="24" borderId="1" xfId="1" applyFont="1" applyFill="1" applyAlignment="1">
      <alignment vertical="center"/>
    </xf>
    <xf numFmtId="0" fontId="36" fillId="0" borderId="1" xfId="1" applyFont="1" applyAlignment="1">
      <alignment horizontal="right" vertical="center"/>
    </xf>
    <xf numFmtId="164" fontId="35" fillId="27" borderId="1" xfId="1" applyNumberFormat="1" applyFont="1" applyFill="1" applyAlignment="1">
      <alignment vertical="center"/>
    </xf>
    <xf numFmtId="166" fontId="13" fillId="0" borderId="1" xfId="1" applyNumberFormat="1"/>
    <xf numFmtId="166" fontId="0" fillId="0" borderId="0" xfId="0" applyNumberFormat="1"/>
    <xf numFmtId="164" fontId="35" fillId="26" borderId="14" xfId="0" applyNumberFormat="1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4" fillId="24" borderId="0" xfId="0" applyFont="1" applyFill="1" applyAlignment="1">
      <alignment vertical="center"/>
    </xf>
    <xf numFmtId="41" fontId="33" fillId="0" borderId="11" xfId="29" applyNumberFormat="1" applyFont="1" applyBorder="1" applyAlignment="1" applyProtection="1">
      <alignment vertical="center"/>
      <protection locked="0"/>
    </xf>
    <xf numFmtId="167" fontId="33" fillId="0" borderId="11" xfId="29" applyNumberFormat="1" applyFont="1" applyBorder="1" applyAlignment="1" applyProtection="1">
      <alignment vertical="center"/>
      <protection locked="0"/>
    </xf>
    <xf numFmtId="164" fontId="33" fillId="0" borderId="0" xfId="0" applyNumberFormat="1" applyFont="1" applyAlignment="1">
      <alignment vertical="center"/>
    </xf>
    <xf numFmtId="0" fontId="3" fillId="25" borderId="0" xfId="0" applyFont="1" applyFill="1" applyAlignment="1">
      <alignment vertical="center"/>
    </xf>
    <xf numFmtId="164" fontId="33" fillId="0" borderId="11" xfId="45" applyNumberFormat="1" applyFont="1" applyBorder="1" applyAlignment="1" applyProtection="1">
      <alignment vertical="center"/>
      <protection locked="0"/>
    </xf>
    <xf numFmtId="167" fontId="33" fillId="0" borderId="11" xfId="45" applyNumberFormat="1" applyFont="1" applyBorder="1" applyAlignment="1" applyProtection="1">
      <alignment vertical="center"/>
      <protection locked="0"/>
    </xf>
    <xf numFmtId="164" fontId="35" fillId="27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164" fontId="35" fillId="25" borderId="15" xfId="0" applyNumberFormat="1" applyFont="1" applyFill="1" applyBorder="1" applyAlignment="1">
      <alignment vertical="center"/>
    </xf>
    <xf numFmtId="41" fontId="33" fillId="0" borderId="1" xfId="46" applyNumberFormat="1" applyFont="1" applyAlignment="1">
      <alignment vertical="center"/>
    </xf>
    <xf numFmtId="0" fontId="34" fillId="24" borderId="1" xfId="46" applyFont="1" applyFill="1" applyAlignment="1">
      <alignment vertical="center"/>
    </xf>
    <xf numFmtId="41" fontId="33" fillId="0" borderId="11" xfId="47" applyNumberFormat="1" applyFont="1" applyBorder="1" applyAlignment="1" applyProtection="1">
      <alignment vertical="center"/>
      <protection locked="0"/>
    </xf>
    <xf numFmtId="166" fontId="2" fillId="0" borderId="1" xfId="46" applyNumberFormat="1"/>
    <xf numFmtId="167" fontId="33" fillId="0" borderId="11" xfId="47" applyNumberFormat="1" applyFont="1" applyBorder="1" applyAlignment="1" applyProtection="1">
      <alignment vertical="center"/>
      <protection locked="0"/>
    </xf>
    <xf numFmtId="0" fontId="36" fillId="0" borderId="1" xfId="46" applyFont="1" applyAlignment="1">
      <alignment horizontal="right" vertical="center"/>
    </xf>
    <xf numFmtId="41" fontId="35" fillId="27" borderId="1" xfId="46" applyNumberFormat="1" applyFont="1" applyFill="1" applyAlignment="1">
      <alignment vertical="center"/>
    </xf>
    <xf numFmtId="164" fontId="3" fillId="0" borderId="1" xfId="0" applyNumberFormat="1" applyFont="1" applyBorder="1" applyAlignment="1">
      <alignment vertical="center"/>
    </xf>
    <xf numFmtId="169" fontId="12" fillId="0" borderId="0" xfId="0" applyNumberFormat="1" applyFont="1"/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41" fontId="33" fillId="0" borderId="17" xfId="29" applyNumberFormat="1" applyFont="1" applyBorder="1" applyAlignment="1" applyProtection="1">
      <alignment vertical="center"/>
      <protection locked="0"/>
    </xf>
    <xf numFmtId="167" fontId="33" fillId="0" borderId="17" xfId="29" applyNumberFormat="1" applyFont="1" applyBorder="1" applyAlignment="1" applyProtection="1">
      <alignment vertical="center"/>
      <protection locked="0"/>
    </xf>
    <xf numFmtId="164" fontId="3" fillId="0" borderId="18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horizontal="right"/>
    </xf>
    <xf numFmtId="164" fontId="9" fillId="3" borderId="16" xfId="0" applyNumberFormat="1" applyFont="1" applyFill="1" applyBorder="1" applyAlignment="1">
      <alignment vertical="center"/>
    </xf>
    <xf numFmtId="164" fontId="35" fillId="26" borderId="19" xfId="0" applyNumberFormat="1" applyFont="1" applyFill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8" fillId="0" borderId="20" xfId="0" applyNumberFormat="1" applyFont="1" applyBorder="1" applyAlignment="1">
      <alignment horizontal="right"/>
    </xf>
    <xf numFmtId="164" fontId="9" fillId="3" borderId="20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vertical="center"/>
    </xf>
    <xf numFmtId="0" fontId="41" fillId="0" borderId="0" xfId="0" applyFont="1" applyAlignment="1">
      <alignment horizontal="right" vertical="center"/>
    </xf>
    <xf numFmtId="164" fontId="40" fillId="0" borderId="0" xfId="0" applyNumberFormat="1" applyFont="1" applyAlignment="1">
      <alignment vertical="center"/>
    </xf>
    <xf numFmtId="167" fontId="39" fillId="0" borderId="11" xfId="45" applyNumberFormat="1" applyFont="1" applyBorder="1" applyAlignment="1" applyProtection="1">
      <alignment vertical="center"/>
      <protection locked="0"/>
    </xf>
    <xf numFmtId="164" fontId="39" fillId="0" borderId="11" xfId="45" applyNumberFormat="1" applyFont="1" applyBorder="1" applyAlignment="1" applyProtection="1">
      <alignment vertical="center"/>
      <protection locked="0"/>
    </xf>
  </cellXfs>
  <cellStyles count="50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topLeftCell="A12" workbookViewId="0">
      <pane xSplit="1" topLeftCell="E1" activePane="topRight" state="frozen"/>
      <selection activeCell="A2" sqref="A2"/>
      <selection pane="topRight" activeCell="I32" sqref="I3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H6:M6" si="0">G33</f>
        <v>863.04000000001088</v>
      </c>
      <c r="I6" s="9">
        <f t="shared" si="0"/>
        <v>-0.38999999999032298</v>
      </c>
      <c r="J6" s="9">
        <f t="shared" si="0"/>
        <v>0.2700000000095315</v>
      </c>
      <c r="K6" s="9">
        <f>J33</f>
        <v>0.2700000000095315</v>
      </c>
      <c r="L6" s="9">
        <f t="shared" si="0"/>
        <v>0.2700000000095315</v>
      </c>
      <c r="M6" s="9">
        <f t="shared" si="0"/>
        <v>0.2700000000095315</v>
      </c>
      <c r="N6" s="9">
        <f>M33</f>
        <v>0.2700000000095315</v>
      </c>
      <c r="O6" s="9">
        <f>N33</f>
        <v>0.2700000000095315</v>
      </c>
      <c r="P6" s="64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55"/>
      <c r="E8" s="55"/>
      <c r="F8" s="56">
        <v>241.32</v>
      </c>
      <c r="G8" s="56">
        <v>468.06</v>
      </c>
      <c r="H8" s="56">
        <v>305.99</v>
      </c>
      <c r="I8" s="56">
        <v>238.41</v>
      </c>
      <c r="J8" s="52"/>
      <c r="K8" s="34"/>
      <c r="L8" s="34"/>
      <c r="M8" s="9"/>
      <c r="N8" s="41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55">
        <v>5934.82</v>
      </c>
      <c r="E9" s="56">
        <v>6297</v>
      </c>
      <c r="F9" s="56">
        <v>6372.32</v>
      </c>
      <c r="G9" s="56">
        <v>6761.58</v>
      </c>
      <c r="H9" s="56">
        <v>7815.5</v>
      </c>
      <c r="I9" s="56">
        <v>5044.26</v>
      </c>
      <c r="J9" s="52"/>
      <c r="K9" s="22"/>
      <c r="L9" s="36"/>
      <c r="M9" s="9"/>
      <c r="N9" s="43"/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55">
        <v>0</v>
      </c>
      <c r="E10" s="55"/>
      <c r="F10" s="56"/>
      <c r="G10" s="56"/>
      <c r="H10" s="56"/>
      <c r="I10" s="65"/>
      <c r="J10" s="53"/>
      <c r="K10" s="33"/>
      <c r="L10" s="37"/>
      <c r="M10" s="9"/>
      <c r="N10" s="45"/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55">
        <v>0</v>
      </c>
      <c r="E11" s="55"/>
      <c r="F11" s="56">
        <v>0</v>
      </c>
      <c r="G11" s="56"/>
      <c r="H11" s="56">
        <v>0</v>
      </c>
      <c r="I11" s="66">
        <v>0</v>
      </c>
      <c r="J11" s="54"/>
      <c r="K11" s="22"/>
      <c r="L11" s="36"/>
      <c r="M11" s="9"/>
      <c r="N11" s="43"/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57">
        <f t="shared" ref="D12:P12" si="1">SUM(D8:D11)</f>
        <v>5934.82</v>
      </c>
      <c r="E12" s="57">
        <f t="shared" si="1"/>
        <v>6297</v>
      </c>
      <c r="F12" s="57">
        <f>SUM(F8:F11)</f>
        <v>6613.6399999999994</v>
      </c>
      <c r="G12" s="57">
        <f>SUM(G8:G11)</f>
        <v>7229.64</v>
      </c>
      <c r="H12" s="57">
        <v>8121.49</v>
      </c>
      <c r="I12" s="57">
        <f>SUM(I8:I11)</f>
        <v>5282.67</v>
      </c>
      <c r="J12" s="11">
        <f t="shared" si="1"/>
        <v>0</v>
      </c>
      <c r="K12" s="29">
        <f>SUM(K8:K11)</f>
        <v>0</v>
      </c>
      <c r="L12" s="29">
        <f>SUM(L8:L11)</f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50" t="e">
        <v>#VALUE!</v>
      </c>
      <c r="G13" s="51"/>
      <c r="H13" s="56"/>
      <c r="I13" s="50" t="e">
        <v>#VALUE!</v>
      </c>
      <c r="J13" s="12" t="s">
        <v>21</v>
      </c>
      <c r="K13" s="30" t="e">
        <v>#VALUE!</v>
      </c>
      <c r="L13" s="30" t="e">
        <v>#VALUE!</v>
      </c>
      <c r="M13" s="12" t="s">
        <v>21</v>
      </c>
      <c r="N13" s="46" t="e">
        <v>#VALUE!</v>
      </c>
      <c r="O13" s="12" t="s">
        <v>21</v>
      </c>
      <c r="P13" s="63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31"/>
      <c r="G14" s="31"/>
      <c r="H14" s="31"/>
      <c r="I14" s="31"/>
      <c r="J14" s="7"/>
      <c r="K14" s="31"/>
      <c r="L14" s="31"/>
      <c r="M14" s="7"/>
      <c r="N14" s="42"/>
      <c r="O14" s="7"/>
      <c r="P14" s="6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59">
        <v>7082.9</v>
      </c>
      <c r="E15" s="60">
        <v>11082</v>
      </c>
      <c r="F15" s="60">
        <v>5644.62</v>
      </c>
      <c r="G15" s="60">
        <v>6245.8</v>
      </c>
      <c r="H15" s="56">
        <v>11413.16</v>
      </c>
      <c r="I15" s="56">
        <v>6609.98</v>
      </c>
      <c r="J15" s="32"/>
      <c r="K15" s="22"/>
      <c r="L15" s="36"/>
      <c r="M15" s="9"/>
      <c r="N15" s="43"/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59">
        <v>50</v>
      </c>
      <c r="E16" s="59">
        <v>3255</v>
      </c>
      <c r="F16" s="60">
        <v>243.15</v>
      </c>
      <c r="G16" s="60"/>
      <c r="H16" s="56">
        <v>0</v>
      </c>
      <c r="I16" s="56">
        <v>23.46</v>
      </c>
      <c r="J16" s="32"/>
      <c r="K16" s="22"/>
      <c r="L16" s="36"/>
      <c r="N16" s="43"/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59">
        <v>261.17</v>
      </c>
      <c r="E17" s="60"/>
      <c r="F17" s="60">
        <v>0</v>
      </c>
      <c r="G17" s="60"/>
      <c r="H17" s="56">
        <v>464.88</v>
      </c>
      <c r="I17" s="56">
        <v>0</v>
      </c>
      <c r="J17" s="32"/>
      <c r="K17" s="22"/>
      <c r="L17" s="36"/>
      <c r="M17" s="9"/>
      <c r="N17" s="43"/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59">
        <v>64</v>
      </c>
      <c r="E18" s="60">
        <v>10</v>
      </c>
      <c r="F18" s="60">
        <v>196</v>
      </c>
      <c r="G18" s="60"/>
      <c r="H18" s="56">
        <v>386.19</v>
      </c>
      <c r="I18" s="56">
        <v>0</v>
      </c>
      <c r="J18" s="33"/>
      <c r="K18" s="33"/>
      <c r="L18" s="37"/>
      <c r="M18" s="9"/>
      <c r="N18" s="45"/>
      <c r="O18" s="48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59">
        <v>0</v>
      </c>
      <c r="E19" s="59"/>
      <c r="F19" s="60">
        <v>0</v>
      </c>
      <c r="G19" s="60"/>
      <c r="H19" s="56">
        <v>14.5</v>
      </c>
      <c r="I19" s="56">
        <v>0</v>
      </c>
      <c r="J19" s="27"/>
      <c r="K19" s="28"/>
      <c r="L19" s="28"/>
      <c r="M19" s="9"/>
      <c r="N19" s="44"/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59">
        <v>1715.11</v>
      </c>
      <c r="E20" s="60">
        <v>122</v>
      </c>
      <c r="F20" s="60">
        <v>2180.5</v>
      </c>
      <c r="G20" s="60"/>
      <c r="H20" s="56">
        <v>0</v>
      </c>
      <c r="I20" s="56">
        <v>2157.98</v>
      </c>
      <c r="J20" s="33"/>
      <c r="K20" s="33"/>
      <c r="L20" s="37"/>
      <c r="M20" s="9"/>
      <c r="N20" s="45"/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59">
        <v>15.08</v>
      </c>
      <c r="E21" s="59">
        <v>27</v>
      </c>
      <c r="F21" s="60">
        <v>63.62</v>
      </c>
      <c r="G21" s="60"/>
      <c r="H21" s="56">
        <v>45.19</v>
      </c>
      <c r="I21" s="56">
        <v>0</v>
      </c>
      <c r="J21" s="32"/>
      <c r="K21" s="22"/>
      <c r="L21" s="36"/>
      <c r="M21" s="9"/>
      <c r="N21" s="43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59"/>
      <c r="E22" s="59"/>
      <c r="F22" s="60">
        <v>9.06</v>
      </c>
      <c r="G22" s="60"/>
      <c r="H22" s="56">
        <v>0</v>
      </c>
      <c r="I22" s="56">
        <v>0</v>
      </c>
      <c r="J22" s="33"/>
      <c r="K22" s="33"/>
      <c r="L22" s="37"/>
      <c r="M22" s="9"/>
      <c r="N22" s="45"/>
      <c r="O22" s="9"/>
      <c r="P22" s="9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59">
        <v>0</v>
      </c>
      <c r="E23" s="59"/>
      <c r="F23" s="60">
        <v>0</v>
      </c>
      <c r="G23" s="60"/>
      <c r="H23" s="56">
        <v>0</v>
      </c>
      <c r="I23" s="56">
        <v>0</v>
      </c>
      <c r="J23" s="32"/>
      <c r="K23" s="22"/>
      <c r="L23" s="36"/>
      <c r="M23" s="9"/>
      <c r="N23" s="43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59">
        <v>113678</v>
      </c>
      <c r="E24" s="60"/>
      <c r="F24" s="60">
        <v>0</v>
      </c>
      <c r="G24" s="60">
        <v>121.05</v>
      </c>
      <c r="H24" s="56">
        <v>0</v>
      </c>
      <c r="I24" s="56">
        <v>400</v>
      </c>
      <c r="J24" s="32"/>
      <c r="K24" s="22"/>
      <c r="L24" s="36"/>
      <c r="M24" s="9"/>
      <c r="N24" s="43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59">
        <v>0</v>
      </c>
      <c r="E25" s="59"/>
      <c r="F25" s="60">
        <v>0</v>
      </c>
      <c r="G25" s="60"/>
      <c r="H25" s="56">
        <v>0</v>
      </c>
      <c r="I25" s="56">
        <v>0</v>
      </c>
      <c r="J25" s="32">
        <v>0</v>
      </c>
      <c r="K25" s="22">
        <v>0</v>
      </c>
      <c r="L25" s="36">
        <v>0</v>
      </c>
      <c r="M25" s="9"/>
      <c r="N25" s="43">
        <v>0</v>
      </c>
      <c r="O25" s="9"/>
      <c r="P25" s="9">
        <f t="shared" ref="P25" si="2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61">
        <f>SUM(D15:D25)</f>
        <v>122866.26</v>
      </c>
      <c r="E26" s="61">
        <f t="shared" ref="E26:P26" si="3">SUM(E15:E25)</f>
        <v>14496</v>
      </c>
      <c r="F26" s="61">
        <f>SUM(F15:F25)</f>
        <v>8336.9500000000007</v>
      </c>
      <c r="G26" s="61">
        <f>SUM(G15:G25)</f>
        <v>6366.85</v>
      </c>
      <c r="H26" s="58">
        <f t="shared" ref="H26" si="4">SUM(H15:H25)</f>
        <v>12323.92</v>
      </c>
      <c r="I26" s="58">
        <f>SUM(I15:I25)</f>
        <v>9191.42</v>
      </c>
      <c r="J26" s="11">
        <f t="shared" si="3"/>
        <v>0</v>
      </c>
      <c r="K26" s="29">
        <f>SUM(K15:K25)</f>
        <v>0</v>
      </c>
      <c r="L26" s="29">
        <f>SUM(L15:L25)</f>
        <v>0</v>
      </c>
      <c r="M26" s="11">
        <f>SUM(M15:M25)</f>
        <v>0</v>
      </c>
      <c r="N26" s="11">
        <f>SUM(N15:N25)</f>
        <v>0</v>
      </c>
      <c r="O26" s="11">
        <f t="shared" si="3"/>
        <v>0</v>
      </c>
      <c r="P26" s="11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5" t="s">
        <v>21</v>
      </c>
      <c r="H27" s="30" t="s">
        <v>21</v>
      </c>
      <c r="I27" s="30"/>
      <c r="J27" s="12" t="s">
        <v>21</v>
      </c>
      <c r="K27" s="30" t="e">
        <v>#VALUE!</v>
      </c>
      <c r="L27" s="30" t="e">
        <v>#VALUE!</v>
      </c>
      <c r="M27" s="12" t="s">
        <v>21</v>
      </c>
      <c r="N27" s="46" t="e">
        <v>#VALUE!</v>
      </c>
      <c r="O27" s="12" t="s">
        <v>21</v>
      </c>
      <c r="P27" s="63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D12-D26</f>
        <v>-116931.44</v>
      </c>
      <c r="E28" s="11">
        <f t="shared" ref="E28:P28" si="5">E12-E26</f>
        <v>-8199</v>
      </c>
      <c r="F28" s="11">
        <f t="shared" si="5"/>
        <v>-1723.3100000000013</v>
      </c>
      <c r="G28" s="11">
        <f t="shared" si="5"/>
        <v>862.79</v>
      </c>
      <c r="H28" s="29">
        <f t="shared" ref="H28:I28" si="6">H12-H26</f>
        <v>-4202.43</v>
      </c>
      <c r="I28" s="29">
        <f>I12-I26</f>
        <v>-3908.75</v>
      </c>
      <c r="J28" s="11">
        <f t="shared" si="5"/>
        <v>0</v>
      </c>
      <c r="K28" s="29">
        <f>K12-K26</f>
        <v>0</v>
      </c>
      <c r="L28" s="29">
        <f>L12-L26</f>
        <v>0</v>
      </c>
      <c r="M28" s="11">
        <f t="shared" si="5"/>
        <v>0</v>
      </c>
      <c r="N28" s="11">
        <f t="shared" si="5"/>
        <v>0</v>
      </c>
      <c r="O28" s="11">
        <f t="shared" si="5"/>
        <v>0</v>
      </c>
      <c r="P28" s="11">
        <f t="shared" si="5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6"/>
      <c r="H29" s="18"/>
      <c r="I29" s="18"/>
      <c r="J29" s="18"/>
      <c r="K29" s="18"/>
      <c r="L29" s="38">
        <v>0</v>
      </c>
      <c r="M29" s="18"/>
      <c r="N29" s="47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4"/>
      <c r="H30" s="7"/>
      <c r="I30" s="7"/>
      <c r="J30" s="7"/>
      <c r="K30" s="7"/>
      <c r="L30" s="31"/>
      <c r="M30" s="7"/>
      <c r="N30" s="42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49">
        <v>0</v>
      </c>
      <c r="E31" s="49">
        <v>8199</v>
      </c>
      <c r="F31" s="49">
        <v>1724</v>
      </c>
      <c r="G31" s="49">
        <v>0</v>
      </c>
      <c r="H31" s="49">
        <v>3339</v>
      </c>
      <c r="I31" s="49">
        <v>3671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3"/>
      <c r="H32" s="1"/>
      <c r="I32" s="1"/>
      <c r="J32" s="1"/>
      <c r="K32" s="1"/>
      <c r="L32" s="3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35"/>
      <c r="B33" s="19" t="s">
        <v>38</v>
      </c>
      <c r="C33" s="19"/>
      <c r="D33" s="20">
        <f>D6+D12-D26+D31</f>
        <v>-0.43999999998777639</v>
      </c>
      <c r="E33" s="20">
        <f>E6+E12-E26+E31</f>
        <v>-0.43999999998777639</v>
      </c>
      <c r="F33" s="20">
        <f>F6+F12-F26+F31</f>
        <v>0.25000000001091394</v>
      </c>
      <c r="G33" s="20">
        <f>G6+G12-G26+G31</f>
        <v>863.04000000001088</v>
      </c>
      <c r="H33" s="20">
        <f>H6+H12-H26+H31</f>
        <v>-0.38999999999032298</v>
      </c>
      <c r="I33" s="20">
        <f>I6+I8+I28+I31</f>
        <v>0.2700000000095315</v>
      </c>
      <c r="J33" s="20">
        <f>J6+J12-J26+J31</f>
        <v>0.2700000000095315</v>
      </c>
      <c r="K33" s="20">
        <f>K6+K12-K26+K31</f>
        <v>0.2700000000095315</v>
      </c>
      <c r="L33" s="40">
        <f>K6+L28+L31</f>
        <v>0.2700000000095315</v>
      </c>
      <c r="M33" s="40">
        <f t="shared" ref="M33:P33" si="7">L6+M28+M31</f>
        <v>0.2700000000095315</v>
      </c>
      <c r="N33" s="40">
        <f t="shared" si="7"/>
        <v>0.2700000000095315</v>
      </c>
      <c r="O33" s="40">
        <f t="shared" si="7"/>
        <v>0.2700000000095315</v>
      </c>
      <c r="P33" s="40">
        <f t="shared" si="7"/>
        <v>0.2700000000095315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116931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2024-07-09T22:21:28Z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