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oure\Downloads\"/>
    </mc:Choice>
  </mc:AlternateContent>
  <xr:revisionPtr revIDLastSave="0" documentId="13_ncr:1_{9CA3659C-D7DB-4FB6-AC36-C72544F86638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USD - AMC" sheetId="1" r:id="rId1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6" i="1"/>
  <c r="F26" i="1"/>
  <c r="G26" i="1"/>
  <c r="H26" i="1"/>
  <c r="I26" i="1"/>
  <c r="J26" i="1"/>
  <c r="K26" i="1"/>
  <c r="L26" i="1"/>
  <c r="M26" i="1"/>
  <c r="N26" i="1"/>
  <c r="O26" i="1"/>
  <c r="P26" i="1"/>
  <c r="E12" i="1"/>
  <c r="F12" i="1"/>
  <c r="G12" i="1"/>
  <c r="H12" i="1"/>
  <c r="I12" i="1"/>
  <c r="J12" i="1"/>
  <c r="K12" i="1"/>
  <c r="L12" i="1"/>
  <c r="M12" i="1"/>
  <c r="N12" i="1"/>
  <c r="O12" i="1"/>
  <c r="P12" i="1"/>
  <c r="D12" i="1"/>
  <c r="D26" i="1"/>
  <c r="P16" i="1"/>
  <c r="P17" i="1"/>
  <c r="P18" i="1"/>
  <c r="P19" i="1"/>
  <c r="P20" i="1"/>
  <c r="P21" i="1"/>
  <c r="P22" i="1"/>
  <c r="P23" i="1"/>
  <c r="P24" i="1"/>
  <c r="P25" i="1"/>
  <c r="P15" i="1"/>
  <c r="P9" i="1"/>
  <c r="P8" i="1"/>
  <c r="D28" i="1" l="1"/>
  <c r="D33" i="1" s="1"/>
  <c r="E6" i="1" l="1"/>
  <c r="E33" i="1" l="1"/>
  <c r="F6" i="1" s="1"/>
  <c r="F28" i="1" s="1"/>
  <c r="F33" i="1" l="1"/>
  <c r="G6" i="1" s="1"/>
  <c r="G28" i="1" s="1"/>
  <c r="G33" i="1" l="1"/>
  <c r="H6" i="1" s="1"/>
  <c r="H28" i="1" s="1"/>
  <c r="H33" i="1" l="1"/>
  <c r="I6" i="1" s="1"/>
  <c r="I28" i="1" s="1"/>
  <c r="I33" i="1" l="1"/>
  <c r="J6" i="1" s="1"/>
  <c r="J28" i="1" s="1"/>
  <c r="J33" i="1" l="1"/>
  <c r="K6" i="1" s="1"/>
  <c r="K28" i="1" s="1"/>
  <c r="K33" i="1" l="1"/>
  <c r="L6" i="1" s="1"/>
  <c r="L28" i="1" l="1"/>
  <c r="L33" i="1" s="1"/>
  <c r="M6" i="1" s="1"/>
  <c r="M28" i="1" s="1"/>
  <c r="M33" i="1" s="1"/>
  <c r="N6" i="1" s="1"/>
  <c r="N28" i="1" l="1"/>
  <c r="N33" i="1" s="1"/>
  <c r="O6" i="1" s="1"/>
  <c r="O28" i="1" s="1"/>
  <c r="O33" i="1" s="1"/>
  <c r="P6" i="1" s="1"/>
  <c r="P28" i="1" s="1"/>
  <c r="P33" i="1" s="1"/>
</calcChain>
</file>

<file path=xl/sharedStrings.xml><?xml version="1.0" encoding="utf-8"?>
<sst xmlns="http://schemas.openxmlformats.org/spreadsheetml/2006/main" count="52" uniqueCount="41">
  <si>
    <t>INCOME STATEMENT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</si>
  <si>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</si>
  <si>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</si>
  <si>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</si>
  <si>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</si>
  <si>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</si>
  <si>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</si>
  <si>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</si>
  <si>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</si>
  <si>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</si>
  <si>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</si>
  <si>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</si>
  <si>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</si>
  <si>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</si>
  <si>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</si>
  <si>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</si>
  <si>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</si>
  <si>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</si>
  <si>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</si>
  <si>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</si>
  <si>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</si>
  <si>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</si>
  <si>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</si>
  <si>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</si>
  <si>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</si>
  <si>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</si>
  <si>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</si>
  <si>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</si>
  <si>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</si>
  <si>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</si>
  <si>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</si>
  <si>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</si>
  <si>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</si>
  <si>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</si>
  <si>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</si>
  <si>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</si>
  <si>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</si>
  <si>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</si>
  <si>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</si>
  <si>
    <t>YEAR 2024</t>
  </si>
  <si>
    <t>Indirect Cost (Replenishments given to other Head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</si>
</sst>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* #,##0.00\ &quot;LBP&quot;_-;\-* #,##0.00\ &quot;LBP&quot;_-;_-* &quot;-&quot;??\ &quot;LBP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  <numFmt numFmtId="167" formatCode="_(* #,##0.00_);_(* \(#,##0.00\);_(* &quot;-&quot;_);_(@_)"/>
    <numFmt numFmtId="168" formatCode="_ * #,##0.00_)\ &quot;L.L.&quot;_ ;_ * \(#,##0.00\)\ &quot;L.L.&quot;_ ;_ * &quot;-&quot;??_)\ &quot;L.L.&quot;_ ;_ @_ "/>
    <numFmt numFmtId="173" formatCode="#,##0\ [$USD];[Red]#,##0\ [$USD]"/>
  </numFmts>
  <fonts count="45" x14ac:knownFonts="1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20"/>
      <color theme="4"/>
      <name val="Times New Roman"/>
      <family val="1"/>
    </font>
    <font>
      <b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2"/>
      <color rgb="FFFFFFFF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  <font>
      <sz val="11"/>
      <color rgb="FF000000"/>
      <name val="Arial"/>
      <family val="2"/>
      <scheme val="minor"/>
    </font>
    <font>
      <sz val="14"/>
      <color indexed="9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2"/>
      <color theme="1"/>
      <name val="Times New Roman"/>
      <family val="1"/>
    </font>
    <font>
      <b/>
      <sz val="14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5" fillId="0" borderId="1"/>
    <xf numFmtId="0" fontId="17" fillId="6" borderId="1" applyNumberFormat="0" applyBorder="0" applyAlignment="0" applyProtection="0"/>
    <xf numFmtId="0" fontId="17" fillId="7" borderId="1" applyNumberFormat="0" applyBorder="0" applyAlignment="0" applyProtection="0"/>
    <xf numFmtId="0" fontId="17" fillId="7" borderId="1" applyNumberFormat="0" applyBorder="0" applyAlignment="0" applyProtection="0"/>
    <xf numFmtId="0" fontId="17" fillId="6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7" fillId="10" borderId="1" applyNumberFormat="0" applyBorder="0" applyAlignment="0" applyProtection="0"/>
    <xf numFmtId="0" fontId="17" fillId="11" borderId="1" applyNumberFormat="0" applyBorder="0" applyAlignment="0" applyProtection="0"/>
    <xf numFmtId="0" fontId="17" fillId="11" borderId="1" applyNumberFormat="0" applyBorder="0" applyAlignment="0" applyProtection="0"/>
    <xf numFmtId="0" fontId="17" fillId="10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8" fillId="12" borderId="1" applyNumberFormat="0" applyBorder="0" applyAlignment="0" applyProtection="0"/>
    <xf numFmtId="0" fontId="18" fillId="13" borderId="1" applyNumberFormat="0" applyBorder="0" applyAlignment="0" applyProtection="0"/>
    <xf numFmtId="0" fontId="18" fillId="13" borderId="1" applyNumberFormat="0" applyBorder="0" applyAlignment="0" applyProtection="0"/>
    <xf numFmtId="0" fontId="18" fillId="12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14" borderId="1" applyNumberFormat="0" applyBorder="0" applyAlignment="0" applyProtection="0"/>
    <xf numFmtId="0" fontId="18" fillId="16" borderId="1" applyNumberFormat="0" applyBorder="0" applyAlignment="0" applyProtection="0"/>
    <xf numFmtId="0" fontId="18" fillId="13" borderId="1" applyNumberFormat="0" applyBorder="0" applyAlignment="0" applyProtection="0"/>
    <xf numFmtId="0" fontId="18" fillId="17" borderId="1" applyNumberFormat="0" applyBorder="0" applyAlignment="0" applyProtection="0"/>
    <xf numFmtId="0" fontId="18" fillId="18" borderId="1" applyNumberFormat="0" applyBorder="0" applyAlignment="0" applyProtection="0"/>
    <xf numFmtId="0" fontId="18" fillId="19" borderId="1" applyNumberFormat="0" applyBorder="0" applyAlignment="0" applyProtection="0"/>
    <xf numFmtId="0" fontId="19" fillId="20" borderId="1" applyNumberFormat="0" applyBorder="0" applyAlignment="0" applyProtection="0"/>
    <xf numFmtId="0" fontId="20" fillId="21" borderId="5" applyNumberFormat="0" applyAlignment="0" applyProtection="0"/>
    <xf numFmtId="0" fontId="21" fillId="22" borderId="6" applyNumberFormat="0" applyAlignment="0" applyProtection="0"/>
    <xf numFmtId="165" fontId="16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23" fillId="23" borderId="1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1" applyNumberFormat="0" applyFill="0" applyBorder="0" applyAlignment="0" applyProtection="0"/>
    <xf numFmtId="0" fontId="34" fillId="0" borderId="1" applyNumberFormat="0" applyFill="0" applyBorder="0" applyAlignment="0" applyProtection="0">
      <alignment vertical="top"/>
      <protection locked="0"/>
    </xf>
    <xf numFmtId="0" fontId="27" fillId="15" borderId="5" applyNumberFormat="0" applyAlignment="0" applyProtection="0"/>
    <xf numFmtId="0" fontId="28" fillId="0" borderId="10" applyNumberFormat="0" applyFill="0" applyAlignment="0" applyProtection="0"/>
    <xf numFmtId="0" fontId="29" fillId="9" borderId="1" applyNumberFormat="0" applyBorder="0" applyAlignment="0" applyProtection="0"/>
    <xf numFmtId="0" fontId="16" fillId="9" borderId="11" applyNumberFormat="0" applyFont="0" applyAlignment="0" applyProtection="0"/>
    <xf numFmtId="0" fontId="30" fillId="21" borderId="12" applyNumberFormat="0" applyAlignment="0" applyProtection="0"/>
    <xf numFmtId="0" fontId="31" fillId="0" borderId="1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1" applyNumberFormat="0" applyFill="0" applyBorder="0" applyAlignment="0" applyProtection="0"/>
    <xf numFmtId="44" fontId="39" fillId="0" borderId="0" applyFont="0" applyFill="0" applyBorder="0" applyAlignment="0" applyProtection="0"/>
    <xf numFmtId="0" fontId="4" fillId="0" borderId="1"/>
    <xf numFmtId="168" fontId="4" fillId="0" borderId="1" applyFont="0" applyFill="0" applyBorder="0" applyAlignment="0" applyProtection="0"/>
    <xf numFmtId="0" fontId="3" fillId="0" borderId="1"/>
    <xf numFmtId="168" fontId="3" fillId="0" borderId="1" applyFont="0" applyFill="0" applyBorder="0" applyAlignment="0" applyProtection="0"/>
    <xf numFmtId="0" fontId="2" fillId="0" borderId="1"/>
    <xf numFmtId="168" fontId="2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</cellStyleXfs>
  <cellXfs count="5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64" fontId="11" fillId="5" borderId="4" xfId="0" applyNumberFormat="1" applyFont="1" applyFill="1" applyBorder="1" applyAlignment="1">
      <alignment vertical="center"/>
    </xf>
    <xf numFmtId="0" fontId="5" fillId="0" borderId="0" xfId="0" applyFont="1"/>
    <xf numFmtId="0" fontId="35" fillId="0" borderId="1" xfId="1" applyFont="1" applyAlignment="1">
      <alignment vertical="center"/>
    </xf>
    <xf numFmtId="0" fontId="36" fillId="24" borderId="1" xfId="1" applyFont="1" applyFill="1" applyAlignment="1">
      <alignment vertical="center"/>
    </xf>
    <xf numFmtId="0" fontId="38" fillId="0" borderId="1" xfId="1" applyFont="1" applyAlignment="1">
      <alignment horizontal="right" vertical="center"/>
    </xf>
    <xf numFmtId="164" fontId="37" fillId="26" borderId="1" xfId="1" applyNumberFormat="1" applyFont="1" applyFill="1" applyAlignment="1">
      <alignment vertical="center"/>
    </xf>
    <xf numFmtId="0" fontId="38" fillId="0" borderId="0" xfId="0" applyFont="1" applyAlignment="1">
      <alignment horizontal="right" vertical="center"/>
    </xf>
    <xf numFmtId="0" fontId="36" fillId="24" borderId="0" xfId="0" applyFont="1" applyFill="1" applyAlignment="1">
      <alignment vertical="center"/>
    </xf>
    <xf numFmtId="0" fontId="5" fillId="25" borderId="0" xfId="0" applyFont="1" applyFill="1" applyAlignment="1">
      <alignment vertical="center"/>
    </xf>
    <xf numFmtId="164" fontId="37" fillId="26" borderId="0" xfId="0" applyNumberFormat="1" applyFont="1" applyFill="1" applyAlignment="1">
      <alignment vertical="center"/>
    </xf>
    <xf numFmtId="0" fontId="35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164" fontId="5" fillId="0" borderId="14" xfId="0" applyNumberFormat="1" applyFont="1" applyBorder="1" applyAlignment="1">
      <alignment vertical="center"/>
    </xf>
    <xf numFmtId="164" fontId="10" fillId="0" borderId="14" xfId="0" applyNumberFormat="1" applyFont="1" applyBorder="1" applyAlignment="1">
      <alignment horizontal="right"/>
    </xf>
    <xf numFmtId="164" fontId="11" fillId="3" borderId="14" xfId="0" applyNumberFormat="1" applyFont="1" applyFill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164" fontId="10" fillId="0" borderId="15" xfId="0" applyNumberFormat="1" applyFont="1" applyBorder="1" applyAlignment="1">
      <alignment horizontal="right"/>
    </xf>
    <xf numFmtId="164" fontId="11" fillId="3" borderId="15" xfId="0" applyNumberFormat="1" applyFont="1" applyFill="1" applyBorder="1" applyAlignment="1">
      <alignment vertical="center"/>
    </xf>
    <xf numFmtId="0" fontId="42" fillId="2" borderId="1" xfId="0" applyFont="1" applyFill="1" applyBorder="1" applyAlignment="1">
      <alignment vertical="center"/>
    </xf>
    <xf numFmtId="0" fontId="43" fillId="0" borderId="0" xfId="0" applyFont="1" applyAlignment="1">
      <alignment horizontal="right" vertical="center"/>
    </xf>
    <xf numFmtId="167" fontId="41" fillId="0" borderId="11" xfId="45" applyNumberFormat="1" applyFont="1" applyBorder="1" applyAlignment="1" applyProtection="1">
      <alignment vertical="center"/>
      <protection locked="0"/>
    </xf>
    <xf numFmtId="164" fontId="41" fillId="0" borderId="11" xfId="45" applyNumberFormat="1" applyFont="1" applyBorder="1" applyAlignment="1" applyProtection="1">
      <alignment vertical="center"/>
      <protection locked="0"/>
    </xf>
    <xf numFmtId="0" fontId="36" fillId="24" borderId="1" xfId="50" applyFont="1" applyFill="1" applyAlignment="1">
      <alignment vertical="center"/>
    </xf>
    <xf numFmtId="0" fontId="40" fillId="0" borderId="1" xfId="50" applyFont="1" applyAlignment="1">
      <alignment horizontal="right" vertical="center"/>
    </xf>
    <xf numFmtId="41" fontId="44" fillId="26" borderId="1" xfId="50" applyNumberFormat="1" applyFont="1" applyFill="1" applyAlignment="1">
      <alignment vertical="center"/>
    </xf>
    <xf numFmtId="0" fontId="36" fillId="24" borderId="1" xfId="52" applyFont="1" applyFill="1" applyAlignment="1">
      <alignment vertical="center"/>
    </xf>
    <xf numFmtId="0" fontId="40" fillId="0" borderId="1" xfId="52" applyFont="1" applyAlignment="1">
      <alignment horizontal="right" vertical="center"/>
    </xf>
    <xf numFmtId="0" fontId="40" fillId="0" borderId="15" xfId="52" applyFont="1" applyBorder="1" applyAlignment="1">
      <alignment horizontal="right" vertical="center"/>
    </xf>
    <xf numFmtId="0" fontId="40" fillId="0" borderId="15" xfId="0" applyFont="1" applyBorder="1" applyAlignment="1">
      <alignment horizontal="right" vertical="center"/>
    </xf>
    <xf numFmtId="164" fontId="44" fillId="26" borderId="0" xfId="0" applyNumberFormat="1" applyFont="1" applyFill="1" applyAlignment="1">
      <alignment vertical="center"/>
    </xf>
    <xf numFmtId="0" fontId="40" fillId="0" borderId="16" xfId="0" applyFont="1" applyBorder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73" fontId="14" fillId="0" borderId="0" xfId="0" applyNumberFormat="1" applyFont="1"/>
  </cellXfs>
  <cellStyles count="54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" xfId="45" builtinId="4"/>
    <cellStyle name="Currency 2" xfId="29" xr:uid="{48926D2C-8814-4541-9AD9-BC00BBCF099D}"/>
    <cellStyle name="Currency 3" xfId="47" xr:uid="{0348DF6E-5AD7-4C0E-B683-663A5F2A9082}"/>
    <cellStyle name="Currency 4" xfId="49" xr:uid="{E4C10CB8-A94A-4A60-A202-E41C80BA1BAF}"/>
    <cellStyle name="Currency 5" xfId="51" xr:uid="{72874C79-DFD4-4D98-860B-AC693412B6EB}"/>
    <cellStyle name="Currency 6" xfId="53" xr:uid="{2E408527-0C8D-4E8B-A1FF-9A78C6DAF07C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rmal 3" xfId="46" xr:uid="{EBDDC569-59B4-48D0-83A3-3AB258AC4452}"/>
    <cellStyle name="Normal 4" xfId="48" xr:uid="{5CE10E2A-0632-4958-8D7C-06351C80E240}"/>
    <cellStyle name="Normal 5" xfId="50" xr:uid="{55F7EA77-2943-4C2B-9CBB-F4B9E81429FD}"/>
    <cellStyle name="Normal 6" xfId="52" xr:uid="{3C280182-900B-4F56-9AF8-9CB59A3553A5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showGridLines="0" tabSelected="1" topLeftCell="A3" workbookViewId="0">
      <pane xSplit="1" topLeftCell="B1" activePane="topRight" state="frozen"/>
      <selection activeCell="A2" sqref="A2"/>
      <selection pane="topRight" activeCell="O32" sqref="O32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4" width="17.5" customWidth="1"/>
    <col min="15" max="15" width="24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39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>
        <v>116931</v>
      </c>
      <c r="E6" s="9">
        <f>D33</f>
        <v>-0.43999999998777639</v>
      </c>
      <c r="F6" s="9">
        <f>E33</f>
        <v>-0.43999999998777639</v>
      </c>
      <c r="G6" s="9">
        <f>F33</f>
        <v>0.25000000001091394</v>
      </c>
      <c r="H6" s="9">
        <f>G33</f>
        <v>863.04000000001088</v>
      </c>
      <c r="I6" s="9">
        <f>H33</f>
        <v>-0.38999999999032298</v>
      </c>
      <c r="J6" s="9">
        <f>I33</f>
        <v>-238.13999999999032</v>
      </c>
      <c r="K6" s="9">
        <f>J33</f>
        <v>4087.8900000000085</v>
      </c>
      <c r="L6" s="9">
        <f>K33</f>
        <v>2424.8400000000092</v>
      </c>
      <c r="M6" s="9">
        <f>L33</f>
        <v>-238.8799999999901</v>
      </c>
      <c r="N6" s="9">
        <f>M33</f>
        <v>-238.76999999999316</v>
      </c>
      <c r="O6" s="9">
        <f>N33</f>
        <v>-237.96999999999298</v>
      </c>
      <c r="P6" s="9">
        <f>O33</f>
        <v>163214.34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9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4">
      <c r="A8" s="1"/>
      <c r="B8" s="1"/>
      <c r="C8" s="1" t="s">
        <v>16</v>
      </c>
      <c r="D8" s="33"/>
      <c r="E8" s="33"/>
      <c r="F8" s="34">
        <v>241.32</v>
      </c>
      <c r="G8" s="34">
        <v>468.06</v>
      </c>
      <c r="H8" s="34">
        <v>305.99</v>
      </c>
      <c r="I8" s="34">
        <v>238.41</v>
      </c>
      <c r="J8" s="34">
        <v>331.49</v>
      </c>
      <c r="K8" s="34">
        <v>657.7</v>
      </c>
      <c r="L8" s="34">
        <v>732.53</v>
      </c>
      <c r="M8" s="34">
        <v>1082.81</v>
      </c>
      <c r="N8" s="34">
        <v>701.67</v>
      </c>
      <c r="O8" s="34">
        <v>1287.47</v>
      </c>
      <c r="P8" s="9">
        <f>SUM(D8:O8)</f>
        <v>6047.45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17</v>
      </c>
      <c r="D9" s="33">
        <v>5934.82</v>
      </c>
      <c r="E9" s="34">
        <v>6297</v>
      </c>
      <c r="F9" s="34">
        <v>6372.32</v>
      </c>
      <c r="G9" s="34">
        <v>6761.58</v>
      </c>
      <c r="H9" s="34">
        <v>7815.5</v>
      </c>
      <c r="I9" s="34">
        <v>5044.26</v>
      </c>
      <c r="J9" s="34">
        <v>7337.1</v>
      </c>
      <c r="K9" s="34">
        <v>8660.82</v>
      </c>
      <c r="L9" s="34">
        <v>9135.76</v>
      </c>
      <c r="M9" s="34">
        <v>10297.799999999999</v>
      </c>
      <c r="N9" s="34">
        <v>12051.13</v>
      </c>
      <c r="O9" s="34">
        <v>9736.8700000000008</v>
      </c>
      <c r="P9" s="9">
        <f>SUM(D9:O9)</f>
        <v>95444.96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4">
      <c r="A10" s="1"/>
      <c r="B10" s="1"/>
      <c r="C10" s="1" t="s">
        <v>18</v>
      </c>
      <c r="D10" s="33">
        <v>0</v>
      </c>
      <c r="E10" s="33"/>
      <c r="F10" s="34"/>
      <c r="G10" s="34"/>
      <c r="H10" s="34"/>
      <c r="I10" s="41"/>
      <c r="J10" s="34"/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9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4">
      <c r="A11" s="1"/>
      <c r="B11" s="1"/>
      <c r="C11" s="1" t="s">
        <v>19</v>
      </c>
      <c r="D11" s="33">
        <v>0</v>
      </c>
      <c r="E11" s="33"/>
      <c r="F11" s="34">
        <v>0</v>
      </c>
      <c r="G11" s="34"/>
      <c r="H11" s="34">
        <v>0</v>
      </c>
      <c r="I11" s="42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0" t="s">
        <v>20</v>
      </c>
      <c r="C12" s="10"/>
      <c r="D12" s="35">
        <f>SUM(D8:D11)</f>
        <v>5934.82</v>
      </c>
      <c r="E12" s="35">
        <f t="shared" ref="E12:P12" si="0">SUM(E8:E11)</f>
        <v>6297</v>
      </c>
      <c r="F12" s="35">
        <f t="shared" si="0"/>
        <v>6613.6399999999994</v>
      </c>
      <c r="G12" s="35">
        <f t="shared" si="0"/>
        <v>7229.64</v>
      </c>
      <c r="H12" s="35">
        <f t="shared" si="0"/>
        <v>8121.49</v>
      </c>
      <c r="I12" s="35">
        <f t="shared" si="0"/>
        <v>5282.67</v>
      </c>
      <c r="J12" s="35">
        <f t="shared" si="0"/>
        <v>7668.59</v>
      </c>
      <c r="K12" s="35">
        <f t="shared" si="0"/>
        <v>9318.52</v>
      </c>
      <c r="L12" s="35">
        <f t="shared" si="0"/>
        <v>9868.2900000000009</v>
      </c>
      <c r="M12" s="35">
        <f t="shared" si="0"/>
        <v>11380.609999999999</v>
      </c>
      <c r="N12" s="35">
        <f t="shared" si="0"/>
        <v>12752.8</v>
      </c>
      <c r="O12" s="35">
        <f t="shared" si="0"/>
        <v>11024.34</v>
      </c>
      <c r="P12" s="35">
        <f t="shared" si="0"/>
        <v>101492.41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4">
      <c r="A13" s="1"/>
      <c r="B13" s="1"/>
      <c r="C13" s="1"/>
      <c r="D13" s="12" t="s">
        <v>21</v>
      </c>
      <c r="E13" s="12" t="s">
        <v>21</v>
      </c>
      <c r="F13" s="31" t="e">
        <v>#VALUE!</v>
      </c>
      <c r="G13" s="32"/>
      <c r="H13" s="34"/>
      <c r="I13" s="31" t="e">
        <v>#VALUE!</v>
      </c>
      <c r="J13" s="31" t="e">
        <v>#VALUE!</v>
      </c>
      <c r="K13" s="44" t="e">
        <v>#VALUE!</v>
      </c>
      <c r="L13" s="31" t="e">
        <v>#VALUE!</v>
      </c>
      <c r="M13" s="48" t="e">
        <v>#VALUE!</v>
      </c>
      <c r="N13" s="49" t="e">
        <v>#VALUE!</v>
      </c>
      <c r="O13" s="51" t="e">
        <v>#VALUE!</v>
      </c>
      <c r="P13" s="40" t="s">
        <v>21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2" t="s">
        <v>21</v>
      </c>
      <c r="B14" s="7" t="s">
        <v>22</v>
      </c>
      <c r="C14" s="7"/>
      <c r="D14" s="7"/>
      <c r="E14" s="7"/>
      <c r="F14" s="27"/>
      <c r="G14" s="27"/>
      <c r="H14" s="27"/>
      <c r="I14" s="27"/>
      <c r="J14" s="27"/>
      <c r="K14" s="43"/>
      <c r="L14" s="27"/>
      <c r="M14" s="46"/>
      <c r="N14" s="27"/>
      <c r="O14" s="27"/>
      <c r="P14" s="39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23</v>
      </c>
      <c r="D15" s="36">
        <v>7082.9</v>
      </c>
      <c r="E15" s="37">
        <v>11082</v>
      </c>
      <c r="F15" s="37">
        <v>5644.62</v>
      </c>
      <c r="G15" s="37">
        <v>6245.8</v>
      </c>
      <c r="H15" s="34">
        <v>11413.16</v>
      </c>
      <c r="I15" s="34">
        <v>6609.98</v>
      </c>
      <c r="J15" s="34">
        <v>7887.05</v>
      </c>
      <c r="K15" s="34">
        <v>10596.47</v>
      </c>
      <c r="L15" s="34">
        <v>7178.02</v>
      </c>
      <c r="M15" s="34">
        <v>13733</v>
      </c>
      <c r="N15" s="34">
        <v>13997.8</v>
      </c>
      <c r="O15" s="34">
        <v>15493.22</v>
      </c>
      <c r="P15" s="9">
        <f>SUM(D15:O15)</f>
        <v>116964.02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4">
      <c r="A16" s="1"/>
      <c r="B16" s="1"/>
      <c r="C16" s="13" t="s">
        <v>24</v>
      </c>
      <c r="D16" s="36">
        <v>50</v>
      </c>
      <c r="E16" s="36">
        <v>3255</v>
      </c>
      <c r="F16" s="37">
        <v>243.15</v>
      </c>
      <c r="G16" s="37"/>
      <c r="H16" s="34">
        <v>0</v>
      </c>
      <c r="I16" s="34">
        <v>23.46</v>
      </c>
      <c r="J16" s="34">
        <v>2160</v>
      </c>
      <c r="K16" s="34">
        <v>1777.59</v>
      </c>
      <c r="L16" s="34">
        <v>0</v>
      </c>
      <c r="M16" s="34">
        <v>0</v>
      </c>
      <c r="N16" s="34">
        <v>37.33</v>
      </c>
      <c r="O16" s="34">
        <v>20.79</v>
      </c>
      <c r="P16" s="9">
        <f t="shared" ref="P16:P25" si="1">SUM(D16:O16)</f>
        <v>7567.3200000000006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3" t="s">
        <v>25</v>
      </c>
      <c r="D17" s="36">
        <v>261.17</v>
      </c>
      <c r="E17" s="37"/>
      <c r="F17" s="37">
        <v>0</v>
      </c>
      <c r="G17" s="37"/>
      <c r="H17" s="34">
        <v>464.88</v>
      </c>
      <c r="I17" s="34">
        <v>0</v>
      </c>
      <c r="J17" s="34">
        <v>579</v>
      </c>
      <c r="K17" s="34">
        <v>32.96</v>
      </c>
      <c r="L17" s="34">
        <v>32.58</v>
      </c>
      <c r="M17" s="34">
        <v>46.93</v>
      </c>
      <c r="N17" s="34">
        <v>53.63</v>
      </c>
      <c r="O17" s="34">
        <v>28.85</v>
      </c>
      <c r="P17" s="9">
        <f t="shared" si="1"/>
        <v>1500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3" t="s">
        <v>26</v>
      </c>
      <c r="D18" s="36">
        <v>64</v>
      </c>
      <c r="E18" s="37">
        <v>10</v>
      </c>
      <c r="F18" s="37">
        <v>196</v>
      </c>
      <c r="G18" s="37"/>
      <c r="H18" s="34">
        <v>386.19</v>
      </c>
      <c r="I18" s="34">
        <v>0</v>
      </c>
      <c r="J18" s="34">
        <v>0</v>
      </c>
      <c r="K18" s="34">
        <v>100</v>
      </c>
      <c r="L18" s="34">
        <v>2252.31</v>
      </c>
      <c r="M18" s="34">
        <v>1670.04</v>
      </c>
      <c r="N18" s="34">
        <v>200</v>
      </c>
      <c r="O18" s="34">
        <v>173</v>
      </c>
      <c r="P18" s="9">
        <f t="shared" si="1"/>
        <v>5051.54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4">
      <c r="A19" s="1"/>
      <c r="B19" s="1"/>
      <c r="C19" s="13" t="s">
        <v>27</v>
      </c>
      <c r="D19" s="36">
        <v>0</v>
      </c>
      <c r="E19" s="36"/>
      <c r="F19" s="37">
        <v>0</v>
      </c>
      <c r="G19" s="37"/>
      <c r="H19" s="34">
        <v>14.5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9">
        <f t="shared" si="1"/>
        <v>14.5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3" t="s">
        <v>28</v>
      </c>
      <c r="D20" s="36">
        <v>1715.11</v>
      </c>
      <c r="E20" s="37">
        <v>122</v>
      </c>
      <c r="F20" s="37">
        <v>2180.5</v>
      </c>
      <c r="G20" s="37"/>
      <c r="H20" s="34">
        <v>0</v>
      </c>
      <c r="I20" s="34">
        <v>2157.98</v>
      </c>
      <c r="J20" s="34">
        <v>2573.4499999999998</v>
      </c>
      <c r="K20" s="34">
        <v>127</v>
      </c>
      <c r="L20" s="34">
        <v>500.83</v>
      </c>
      <c r="M20" s="34">
        <v>862</v>
      </c>
      <c r="N20" s="34">
        <v>2089.8000000000002</v>
      </c>
      <c r="O20" s="34">
        <v>3437.3</v>
      </c>
      <c r="P20" s="9">
        <f t="shared" si="1"/>
        <v>15765.970000000001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4">
      <c r="A21" s="1"/>
      <c r="B21" s="1"/>
      <c r="C21" s="13" t="s">
        <v>29</v>
      </c>
      <c r="D21" s="36">
        <v>15.08</v>
      </c>
      <c r="E21" s="36">
        <v>27</v>
      </c>
      <c r="F21" s="37">
        <v>63.62</v>
      </c>
      <c r="G21" s="37"/>
      <c r="H21" s="34">
        <v>45.19</v>
      </c>
      <c r="I21" s="34">
        <v>0</v>
      </c>
      <c r="J21" s="34">
        <v>24.68</v>
      </c>
      <c r="K21" s="34">
        <v>7.87</v>
      </c>
      <c r="L21" s="34">
        <v>0</v>
      </c>
      <c r="M21" s="34">
        <v>24.68</v>
      </c>
      <c r="N21" s="34">
        <v>16.809999999999999</v>
      </c>
      <c r="O21" s="34">
        <v>7.87</v>
      </c>
      <c r="P21" s="9">
        <f t="shared" si="1"/>
        <v>232.8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4">
      <c r="A22" s="1"/>
      <c r="B22" s="1"/>
      <c r="C22" s="13" t="s">
        <v>30</v>
      </c>
      <c r="D22" s="36"/>
      <c r="E22" s="36"/>
      <c r="F22" s="37">
        <v>9.06</v>
      </c>
      <c r="G22" s="37"/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28.85</v>
      </c>
      <c r="N22" s="34">
        <v>22</v>
      </c>
      <c r="O22" s="34">
        <v>0</v>
      </c>
      <c r="P22" s="9">
        <f t="shared" si="1"/>
        <v>59.910000000000004</v>
      </c>
      <c r="Q22" s="1"/>
      <c r="R22" s="1"/>
      <c r="S22" s="14"/>
      <c r="T22" s="1"/>
      <c r="U22" s="1"/>
      <c r="V22" s="1"/>
      <c r="W22" s="1"/>
      <c r="X22" s="1"/>
      <c r="Y22" s="1"/>
      <c r="Z22" s="1"/>
    </row>
    <row r="23" spans="1:26" ht="12.75" customHeight="1" x14ac:dyDescent="0.4">
      <c r="A23" s="1"/>
      <c r="B23" s="1"/>
      <c r="C23" s="13" t="s">
        <v>31</v>
      </c>
      <c r="D23" s="36">
        <v>0</v>
      </c>
      <c r="E23" s="36"/>
      <c r="F23" s="37">
        <v>0</v>
      </c>
      <c r="G23" s="37"/>
      <c r="H23" s="34">
        <v>0</v>
      </c>
      <c r="I23" s="34">
        <v>0</v>
      </c>
      <c r="J23" s="34">
        <v>29.6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9">
        <f t="shared" si="1"/>
        <v>29.6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3" t="s">
        <v>40</v>
      </c>
      <c r="D24" s="36">
        <v>113678</v>
      </c>
      <c r="E24" s="37"/>
      <c r="F24" s="37">
        <v>0</v>
      </c>
      <c r="G24" s="37">
        <v>121.05</v>
      </c>
      <c r="H24" s="34">
        <v>0</v>
      </c>
      <c r="I24" s="34">
        <v>400</v>
      </c>
      <c r="J24" s="34">
        <v>88.78</v>
      </c>
      <c r="K24" s="34">
        <v>0</v>
      </c>
      <c r="L24" s="34">
        <v>3233.27</v>
      </c>
      <c r="M24" s="34">
        <v>0</v>
      </c>
      <c r="N24" s="34">
        <v>0</v>
      </c>
      <c r="O24" s="34">
        <v>0</v>
      </c>
      <c r="P24" s="9">
        <f t="shared" si="1"/>
        <v>117521.1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4">
      <c r="A25" s="1"/>
      <c r="B25" s="1"/>
      <c r="C25" s="1" t="s">
        <v>32</v>
      </c>
      <c r="D25" s="36">
        <v>0</v>
      </c>
      <c r="E25" s="36"/>
      <c r="F25" s="37">
        <v>0</v>
      </c>
      <c r="G25" s="37"/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9">
        <f t="shared" si="1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0" t="s">
        <v>33</v>
      </c>
      <c r="C26" s="10"/>
      <c r="D26" s="38">
        <f>SUM(D15:D25)</f>
        <v>122866.26</v>
      </c>
      <c r="E26" s="38">
        <f t="shared" ref="E26:P26" si="2">SUM(E15:E25)</f>
        <v>14496</v>
      </c>
      <c r="F26" s="38">
        <f t="shared" si="2"/>
        <v>8336.9500000000007</v>
      </c>
      <c r="G26" s="38">
        <f t="shared" si="2"/>
        <v>6366.85</v>
      </c>
      <c r="H26" s="38">
        <f t="shared" si="2"/>
        <v>12323.92</v>
      </c>
      <c r="I26" s="38">
        <f t="shared" si="2"/>
        <v>9191.42</v>
      </c>
      <c r="J26" s="38">
        <f t="shared" si="2"/>
        <v>13342.560000000001</v>
      </c>
      <c r="K26" s="38">
        <f t="shared" si="2"/>
        <v>12641.89</v>
      </c>
      <c r="L26" s="38">
        <f t="shared" si="2"/>
        <v>13197.01</v>
      </c>
      <c r="M26" s="38">
        <f t="shared" si="2"/>
        <v>16365.500000000002</v>
      </c>
      <c r="N26" s="38">
        <f t="shared" si="2"/>
        <v>16417.37</v>
      </c>
      <c r="O26" s="38">
        <f t="shared" si="2"/>
        <v>19161.03</v>
      </c>
      <c r="P26" s="38">
        <f t="shared" si="2"/>
        <v>264706.76</v>
      </c>
      <c r="Q26" s="52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5" t="s">
        <v>34</v>
      </c>
      <c r="D27" s="12" t="s">
        <v>21</v>
      </c>
      <c r="E27" s="12" t="s">
        <v>21</v>
      </c>
      <c r="F27" s="12" t="s">
        <v>21</v>
      </c>
      <c r="G27" s="24" t="s">
        <v>21</v>
      </c>
      <c r="H27" s="26" t="s">
        <v>21</v>
      </c>
      <c r="I27" s="26"/>
      <c r="J27" s="12" t="s">
        <v>21</v>
      </c>
      <c r="K27" s="44" t="e">
        <v>#VALUE!</v>
      </c>
      <c r="L27" s="26" t="e">
        <v>#VALUE!</v>
      </c>
      <c r="M27" s="47" t="e">
        <v>#VALUE!</v>
      </c>
      <c r="N27" s="31" t="e">
        <v>#VALUE!</v>
      </c>
      <c r="O27" s="12" t="s">
        <v>21</v>
      </c>
      <c r="P27" s="40" t="s">
        <v>21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0" t="s">
        <v>35</v>
      </c>
      <c r="C28" s="10"/>
      <c r="D28" s="11">
        <f>SUM(D6+D12-D26)</f>
        <v>-0.43999999998777639</v>
      </c>
      <c r="E28" s="11">
        <f t="shared" ref="E28:P28" si="3">SUM(E6+E12-E26)</f>
        <v>-8199.4399999999878</v>
      </c>
      <c r="F28" s="11">
        <f t="shared" si="3"/>
        <v>-1723.7499999999891</v>
      </c>
      <c r="G28" s="11">
        <f t="shared" si="3"/>
        <v>863.04000000001088</v>
      </c>
      <c r="H28" s="11">
        <f t="shared" si="3"/>
        <v>-3339.3899999999903</v>
      </c>
      <c r="I28" s="11">
        <f t="shared" si="3"/>
        <v>-3909.1399999999903</v>
      </c>
      <c r="J28" s="11">
        <f t="shared" si="3"/>
        <v>-5912.1099999999915</v>
      </c>
      <c r="K28" s="11">
        <f t="shared" si="3"/>
        <v>764.52000000000953</v>
      </c>
      <c r="L28" s="11">
        <f t="shared" si="3"/>
        <v>-903.8799999999901</v>
      </c>
      <c r="M28" s="11">
        <f t="shared" si="3"/>
        <v>-5223.7699999999932</v>
      </c>
      <c r="N28" s="11">
        <f t="shared" si="3"/>
        <v>-3903.3399999999929</v>
      </c>
      <c r="O28" s="11">
        <f t="shared" si="3"/>
        <v>-8374.6599999999926</v>
      </c>
      <c r="P28" s="11">
        <f t="shared" si="3"/>
        <v>-1.0000000009313226E-2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6"/>
      <c r="B29" s="17"/>
      <c r="C29" s="17"/>
      <c r="D29" s="18"/>
      <c r="E29" s="18"/>
      <c r="F29" s="18"/>
      <c r="G29" s="25"/>
      <c r="H29" s="18"/>
      <c r="I29" s="18"/>
      <c r="J29" s="18"/>
      <c r="K29" s="45">
        <v>0</v>
      </c>
      <c r="L29" s="29">
        <v>0</v>
      </c>
      <c r="M29" s="18"/>
      <c r="N29" s="50">
        <v>0</v>
      </c>
      <c r="O29" s="18"/>
      <c r="P29" s="18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" customHeight="1" x14ac:dyDescent="0.35">
      <c r="A30" s="1"/>
      <c r="B30" s="7" t="s">
        <v>36</v>
      </c>
      <c r="C30" s="7"/>
      <c r="D30" s="7"/>
      <c r="E30" s="7"/>
      <c r="F30" s="7"/>
      <c r="G30" s="23"/>
      <c r="H30" s="7"/>
      <c r="I30" s="7"/>
      <c r="J30" s="7"/>
      <c r="K30" s="43">
        <v>0</v>
      </c>
      <c r="L30" s="27"/>
      <c r="M30" s="7"/>
      <c r="N30" s="27">
        <v>0</v>
      </c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37</v>
      </c>
      <c r="D31" s="53">
        <v>0</v>
      </c>
      <c r="E31" s="53">
        <v>8199</v>
      </c>
      <c r="F31" s="53">
        <v>1724</v>
      </c>
      <c r="G31" s="53">
        <v>0</v>
      </c>
      <c r="H31" s="53">
        <v>3339</v>
      </c>
      <c r="I31" s="53">
        <v>3671</v>
      </c>
      <c r="J31" s="53">
        <v>10000</v>
      </c>
      <c r="K31" s="53">
        <v>1660.32</v>
      </c>
      <c r="L31" s="53">
        <v>665</v>
      </c>
      <c r="M31" s="53">
        <v>4985</v>
      </c>
      <c r="N31" s="53">
        <v>3665.37</v>
      </c>
      <c r="O31" s="53">
        <v>171589</v>
      </c>
      <c r="P31" s="53"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2"/>
      <c r="H32" s="1"/>
      <c r="I32" s="1"/>
      <c r="J32" s="1"/>
      <c r="K32" s="1"/>
      <c r="L32" s="3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28"/>
      <c r="B33" s="19" t="s">
        <v>38</v>
      </c>
      <c r="C33" s="19"/>
      <c r="D33" s="20">
        <f>D28+D31</f>
        <v>-0.43999999998777639</v>
      </c>
      <c r="E33" s="20">
        <f>E28+E31</f>
        <v>-0.43999999998777639</v>
      </c>
      <c r="F33" s="20">
        <f>F28+F31</f>
        <v>0.25000000001091394</v>
      </c>
      <c r="G33" s="20">
        <f>G28+G31</f>
        <v>863.04000000001088</v>
      </c>
      <c r="H33" s="20">
        <f>H28+H31</f>
        <v>-0.38999999999032298</v>
      </c>
      <c r="I33" s="20">
        <f>I28+I31</f>
        <v>-238.13999999999032</v>
      </c>
      <c r="J33" s="20">
        <f>J28+J31</f>
        <v>4087.8900000000085</v>
      </c>
      <c r="K33" s="20">
        <f>K28+K31</f>
        <v>2424.8400000000092</v>
      </c>
      <c r="L33" s="20">
        <f>L28+L31</f>
        <v>-238.8799999999901</v>
      </c>
      <c r="M33" s="20">
        <f>M28+M31</f>
        <v>-238.76999999999316</v>
      </c>
      <c r="N33" s="20">
        <f>N28+N31</f>
        <v>-237.96999999999298</v>
      </c>
      <c r="O33" s="20">
        <f>O28+O31</f>
        <v>163214.34</v>
      </c>
      <c r="P33" s="20">
        <f>P28+P31</f>
        <v>-1.0000000009313226E-2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Top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4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4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4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4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4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4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4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4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4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4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4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4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4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4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4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4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4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4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4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4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4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4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4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4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4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4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4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4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4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4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4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4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4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4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4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4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4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4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4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4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4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4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4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4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4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4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4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4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4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4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4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4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4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4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4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4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4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4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4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4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4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4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4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4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4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4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4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4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4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4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4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4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4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4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4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4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4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4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4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4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4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4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4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4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4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4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4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4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4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4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4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4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4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4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4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4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4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4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4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4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4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4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4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4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4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4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4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4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4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4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4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4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4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4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4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4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4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4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4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4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4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4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4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4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4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4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4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4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4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4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4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4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4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4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4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4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4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4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4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4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4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4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4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4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4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4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4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4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4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4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4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4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4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4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4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4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4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4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4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4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4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4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4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4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4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4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4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4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4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4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4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4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4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4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4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4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4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4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4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4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4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4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4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4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4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4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4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4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4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4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4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4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4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4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4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4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4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4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4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4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4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4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4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4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4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4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4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4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4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4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4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4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4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4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4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4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4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4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4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4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4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4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4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4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4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4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4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4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4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4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4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4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4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4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4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4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4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4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4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4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4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4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4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4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4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4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4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4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4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4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4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4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4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4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4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4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4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4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4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4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4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4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4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4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4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4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4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4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4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4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4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4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4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4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4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4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4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4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4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4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4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4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4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4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4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4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4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4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4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4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4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4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4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4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4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4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4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4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4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4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4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4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4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4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4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4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4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4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4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4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4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4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4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4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4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4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4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4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4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4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4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4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4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4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4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4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4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4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4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4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4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4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4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4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4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4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4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4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4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4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4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4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4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4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4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4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4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4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4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4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4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4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4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4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4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4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4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4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4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4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4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4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4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4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4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4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4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4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4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4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4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4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4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4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4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4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4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4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4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4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4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4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4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4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4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4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4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4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4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4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4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4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4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4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4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4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4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4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4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4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4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4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4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4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4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4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4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4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4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4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4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4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4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4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4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4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4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4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4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4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4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4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4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4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4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4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4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4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4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4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4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4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4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4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4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4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4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4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4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4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4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4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4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4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4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4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4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4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4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4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4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4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4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4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4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4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4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4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4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4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4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4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4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4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4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4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4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4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4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4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4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4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4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4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4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4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4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4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4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4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4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4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4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4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4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4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4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4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4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4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4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4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4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4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4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4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4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4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4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4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4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4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4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4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4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4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4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4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4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4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4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4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4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4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4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4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4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4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4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4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4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4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4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4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4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4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4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4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4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4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4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4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4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4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4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4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4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4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4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4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4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4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4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4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4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4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4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4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4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4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4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4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4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4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4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4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4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4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4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4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4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4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4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4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4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4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4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4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4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4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4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4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4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4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4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4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4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4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4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4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4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4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4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4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4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4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4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4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4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4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4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4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4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4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4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4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4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4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4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4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4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4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4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4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4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4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4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4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4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4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4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4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4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4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4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4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4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4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4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4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4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4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4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4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4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4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4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4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4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4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4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4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4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4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4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4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4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4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4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4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4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4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4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4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4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4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4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4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4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4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4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4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4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4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4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4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4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4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4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4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4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4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4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4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4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4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4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4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4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4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4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4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4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4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4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4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4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4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4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4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4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4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4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4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4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4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4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4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4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4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4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4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4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4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4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4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4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4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4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4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4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4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4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4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4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4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4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4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4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4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4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4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4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4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4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4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4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4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4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4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4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4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4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4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4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4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4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4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4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4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4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4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4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4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4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4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4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4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4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4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4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4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4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4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4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4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4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4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4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4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4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4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4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4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4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4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4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4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4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4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4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4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4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4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4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4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4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4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4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4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4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4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4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4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4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4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4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4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4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4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4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4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4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4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4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4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4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4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4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4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4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4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4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4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4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4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4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4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4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4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4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4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4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4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4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4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4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4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4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4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4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4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4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4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4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4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4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4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4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4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4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4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4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4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4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4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4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4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4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4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4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4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4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2.75" customHeight="1" x14ac:dyDescent="0.4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2.75" customHeight="1" x14ac:dyDescent="0.4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printOptions horizontalCentered="1"/>
  <pageMargins left="0.5" right="0.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USD - AMC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Noureddine Eid</cp:lastModifiedBy>
  <dcterms:created xsi:type="dcterms:W3CDTF">2011-05-30T15:34:37Z</dcterms:created>
  <dcterms:modified xsi:type="dcterms:W3CDTF">2025-01-14T22:16:13Z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