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InfoCenter\Downloads\"/>
    </mc:Choice>
  </mc:AlternateContent>
  <xr:revisionPtr revIDLastSave="0" documentId="13_ncr:1_{1DCF7AFF-2A27-426F-B2F0-278A6C7CB94D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J28" i="1" s="1"/>
  <c r="K12" i="1"/>
  <c r="J12" i="1"/>
  <c r="I26" i="1"/>
  <c r="H26" i="1"/>
  <c r="G26" i="1"/>
  <c r="E12" i="1"/>
  <c r="D33" i="1"/>
  <c r="D12" i="1"/>
  <c r="D26" i="1"/>
  <c r="F26" i="1"/>
  <c r="E26" i="1"/>
  <c r="L26" i="1"/>
  <c r="M26" i="1"/>
  <c r="N26" i="1"/>
  <c r="O26" i="1"/>
  <c r="G12" i="1"/>
  <c r="H12" i="1"/>
  <c r="I12" i="1"/>
  <c r="L12" i="1"/>
  <c r="M12" i="1"/>
  <c r="N12" i="1"/>
  <c r="O12" i="1"/>
  <c r="P12" i="1" l="1"/>
  <c r="P26" i="1"/>
  <c r="D28" i="1"/>
  <c r="E6" i="1" l="1"/>
  <c r="E28" i="1" s="1"/>
  <c r="E33" i="1" l="1"/>
  <c r="F6" i="1" s="1"/>
  <c r="F12" i="1" l="1"/>
  <c r="F28" i="1" s="1"/>
  <c r="F33" i="1" s="1"/>
  <c r="G6" i="1" s="1"/>
  <c r="G28" i="1" s="1"/>
  <c r="G33" i="1" l="1"/>
  <c r="H6" i="1" s="1"/>
  <c r="H28" i="1" s="1"/>
  <c r="H33" i="1" l="1"/>
  <c r="I6" i="1" s="1"/>
  <c r="I28" i="1" s="1"/>
  <c r="I33" i="1" l="1"/>
  <c r="J6" i="1" s="1"/>
  <c r="J33" i="1" l="1"/>
  <c r="K6" i="1" s="1"/>
  <c r="K28" i="1" s="1"/>
  <c r="K33" i="1" l="1"/>
  <c r="L6" i="1" s="1"/>
  <c r="L28" i="1" l="1"/>
  <c r="L33" i="1" s="1"/>
  <c r="M6" i="1" s="1"/>
  <c r="M28" i="1" s="1"/>
  <c r="M33" i="1" s="1"/>
  <c r="N6" i="1" s="1"/>
  <c r="N28" i="1" l="1"/>
  <c r="N33" i="1" s="1"/>
  <c r="O6" i="1" s="1"/>
  <c r="O28" i="1" s="1"/>
  <c r="O33" i="1" s="1"/>
  <c r="P6" i="1" s="1"/>
  <c r="P28" i="1" s="1"/>
  <c r="P33" i="1" s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<sst xmlns="http://schemas.openxmlformats.org/spreadsheetml/2006/main" count="53" uniqueCount="42">
  <si>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</si>
  <si>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</si>
  <si>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</si>
  <si>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</si>
  <si>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</si>
  <si>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</si>
  <si>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</si>
  <si>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</si>
  <si>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</si>
  <si>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</si>
  <si>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</si>
  <si>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</si>
  <si>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</si>
  <si>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</si>
  <si>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</si>
  <si>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</si>
  <si>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</si>
  <si>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</si>
  <si>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</si>
  <si>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</si>
  <si>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</si>
  <si>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</si>
  <si>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</si>
  <si>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</si>
  <si>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</si>
  <si>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</si>
  <si>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</si>
  <si>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</si>
  <si>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</si>
  <si>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</si>
  <si>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</si>
  <si>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</si>
  <si>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</si>
  <si>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</si>
  <si>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</si>
  <si>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</si>
  <si>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</si>
  <si>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</si>
  <si>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</si>
  <si>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</si>
  <si>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YEAR 2025</t>
  </si>
  <si>
    <t>Alzahraa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</si>
</sst>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\ &quot;LBP&quot;_-;\-* #,##0.00\ &quot;LBP&quot;_-;_-* &quot;-&quot;??\ &quot;LBP&quot;_-;_-@_-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2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6">
    <xf numFmtId="0" fontId="0" fillId="0" borderId="0"/>
    <xf numFmtId="0" fontId="21" fillId="0" borderId="1"/>
    <xf numFmtId="0" fontId="23" fillId="6" borderId="1" applyNumberFormat="0" applyBorder="0" applyAlignment="0" applyProtection="0"/>
    <xf numFmtId="0" fontId="23" fillId="7" borderId="1" applyNumberFormat="0" applyBorder="0" applyAlignment="0" applyProtection="0"/>
    <xf numFmtId="0" fontId="23" fillId="7" borderId="1" applyNumberFormat="0" applyBorder="0" applyAlignment="0" applyProtection="0"/>
    <xf numFmtId="0" fontId="23" fillId="6" borderId="1" applyNumberFormat="0" applyBorder="0" applyAlignment="0" applyProtection="0"/>
    <xf numFmtId="0" fontId="23" fillId="8" borderId="1" applyNumberFormat="0" applyBorder="0" applyAlignment="0" applyProtection="0"/>
    <xf numFmtId="0" fontId="23" fillId="9" borderId="1" applyNumberFormat="0" applyBorder="0" applyAlignment="0" applyProtection="0"/>
    <xf numFmtId="0" fontId="23" fillId="10" borderId="1" applyNumberFormat="0" applyBorder="0" applyAlignment="0" applyProtection="0"/>
    <xf numFmtId="0" fontId="23" fillId="11" borderId="1" applyNumberFormat="0" applyBorder="0" applyAlignment="0" applyProtection="0"/>
    <xf numFmtId="0" fontId="23" fillId="11" borderId="1" applyNumberFormat="0" applyBorder="0" applyAlignment="0" applyProtection="0"/>
    <xf numFmtId="0" fontId="23" fillId="10" borderId="1" applyNumberFormat="0" applyBorder="0" applyAlignment="0" applyProtection="0"/>
    <xf numFmtId="0" fontId="23" fillId="8" borderId="1" applyNumberFormat="0" applyBorder="0" applyAlignment="0" applyProtection="0"/>
    <xf numFmtId="0" fontId="23" fillId="9" borderId="1" applyNumberFormat="0" applyBorder="0" applyAlignment="0" applyProtection="0"/>
    <xf numFmtId="0" fontId="24" fillId="12" borderId="1" applyNumberFormat="0" applyBorder="0" applyAlignment="0" applyProtection="0"/>
    <xf numFmtId="0" fontId="24" fillId="13" borderId="1" applyNumberFormat="0" applyBorder="0" applyAlignment="0" applyProtection="0"/>
    <xf numFmtId="0" fontId="24" fillId="13" borderId="1" applyNumberFormat="0" applyBorder="0" applyAlignment="0" applyProtection="0"/>
    <xf numFmtId="0" fontId="24" fillId="12" borderId="1" applyNumberFormat="0" applyBorder="0" applyAlignment="0" applyProtection="0"/>
    <xf numFmtId="0" fontId="24" fillId="14" borderId="1" applyNumberFormat="0" applyBorder="0" applyAlignment="0" applyProtection="0"/>
    <xf numFmtId="0" fontId="24" fillId="15" borderId="1" applyNumberFormat="0" applyBorder="0" applyAlignment="0" applyProtection="0"/>
    <xf numFmtId="0" fontId="24" fillId="14" borderId="1" applyNumberFormat="0" applyBorder="0" applyAlignment="0" applyProtection="0"/>
    <xf numFmtId="0" fontId="24" fillId="16" borderId="1" applyNumberFormat="0" applyBorder="0" applyAlignment="0" applyProtection="0"/>
    <xf numFmtId="0" fontId="24" fillId="13" borderId="1" applyNumberFormat="0" applyBorder="0" applyAlignment="0" applyProtection="0"/>
    <xf numFmtId="0" fontId="24" fillId="17" borderId="1" applyNumberFormat="0" applyBorder="0" applyAlignment="0" applyProtection="0"/>
    <xf numFmtId="0" fontId="24" fillId="18" borderId="1" applyNumberFormat="0" applyBorder="0" applyAlignment="0" applyProtection="0"/>
    <xf numFmtId="0" fontId="24" fillId="19" borderId="1" applyNumberFormat="0" applyBorder="0" applyAlignment="0" applyProtection="0"/>
    <xf numFmtId="0" fontId="25" fillId="20" borderId="1" applyNumberFormat="0" applyBorder="0" applyAlignment="0" applyProtection="0"/>
    <xf numFmtId="0" fontId="26" fillId="21" borderId="5" applyNumberFormat="0" applyAlignment="0" applyProtection="0"/>
    <xf numFmtId="0" fontId="27" fillId="22" borderId="6" applyNumberFormat="0" applyAlignment="0" applyProtection="0"/>
    <xf numFmtId="44" fontId="22" fillId="0" borderId="1" applyFont="0" applyFill="0" applyBorder="0" applyAlignment="0" applyProtection="0"/>
    <xf numFmtId="0" fontId="28" fillId="0" borderId="1" applyNumberFormat="0" applyFill="0" applyBorder="0" applyAlignment="0" applyProtection="0"/>
    <xf numFmtId="0" fontId="29" fillId="23" borderId="1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1" applyNumberFormat="0" applyFill="0" applyBorder="0" applyAlignment="0" applyProtection="0"/>
    <xf numFmtId="0" fontId="40" fillId="0" borderId="1" applyNumberFormat="0" applyFill="0" applyBorder="0" applyAlignment="0" applyProtection="0">
      <alignment vertical="top"/>
      <protection locked="0"/>
    </xf>
    <xf numFmtId="0" fontId="33" fillId="15" borderId="5" applyNumberFormat="0" applyAlignment="0" applyProtection="0"/>
    <xf numFmtId="0" fontId="34" fillId="0" borderId="10" applyNumberFormat="0" applyFill="0" applyAlignment="0" applyProtection="0"/>
    <xf numFmtId="0" fontId="35" fillId="9" borderId="1" applyNumberFormat="0" applyBorder="0" applyAlignment="0" applyProtection="0"/>
    <xf numFmtId="0" fontId="22" fillId="9" borderId="11" applyNumberFormat="0" applyFont="0" applyAlignment="0" applyProtection="0"/>
    <xf numFmtId="0" fontId="36" fillId="21" borderId="12" applyNumberFormat="0" applyAlignment="0" applyProtection="0"/>
    <xf numFmtId="0" fontId="37" fillId="0" borderId="1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" applyNumberFormat="0" applyFill="0" applyBorder="0" applyAlignment="0" applyProtection="0"/>
    <xf numFmtId="165" fontId="45" fillId="0" borderId="0" applyFont="0" applyFill="0" applyBorder="0" applyAlignment="0" applyProtection="0"/>
    <xf numFmtId="0" fontId="10" fillId="0" borderId="1"/>
    <xf numFmtId="168" fontId="10" fillId="0" borderId="1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41" fontId="11" fillId="0" borderId="2" xfId="0" applyNumberFormat="1" applyFont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41" fontId="17" fillId="3" borderId="3" xfId="0" applyNumberFormat="1" applyFont="1" applyFill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1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41" fontId="17" fillId="4" borderId="1" xfId="0" applyNumberFormat="1" applyFont="1" applyFill="1" applyBorder="1" applyAlignment="1">
      <alignment vertical="center"/>
    </xf>
    <xf numFmtId="0" fontId="17" fillId="5" borderId="1" xfId="0" applyFont="1" applyFill="1" applyBorder="1" applyAlignment="1">
      <alignment vertical="center"/>
    </xf>
    <xf numFmtId="41" fontId="17" fillId="5" borderId="4" xfId="0" applyNumberFormat="1" applyFont="1" applyFill="1" applyBorder="1" applyAlignment="1">
      <alignment vertical="center"/>
    </xf>
    <xf numFmtId="0" fontId="11" fillId="0" borderId="0" xfId="0" applyFont="1"/>
    <xf numFmtId="0" fontId="41" fillId="0" borderId="1" xfId="1" applyFont="1" applyAlignment="1">
      <alignment vertical="center"/>
    </xf>
    <xf numFmtId="0" fontId="42" fillId="24" borderId="1" xfId="1" applyFont="1" applyFill="1" applyAlignment="1">
      <alignment vertical="center"/>
    </xf>
    <xf numFmtId="0" fontId="44" fillId="0" borderId="1" xfId="1" applyFont="1" applyAlignment="1">
      <alignment horizontal="right" vertical="center"/>
    </xf>
    <xf numFmtId="41" fontId="43" fillId="26" borderId="1" xfId="1" applyNumberFormat="1" applyFont="1" applyFill="1" applyAlignment="1">
      <alignment vertical="center"/>
    </xf>
    <xf numFmtId="0" fontId="44" fillId="0" borderId="0" xfId="0" applyFont="1" applyAlignment="1">
      <alignment horizontal="right" vertical="center"/>
    </xf>
    <xf numFmtId="0" fontId="42" fillId="24" borderId="0" xfId="0" applyFont="1" applyFill="1" applyAlignment="1">
      <alignment vertical="center"/>
    </xf>
    <xf numFmtId="0" fontId="11" fillId="25" borderId="0" xfId="0" applyFont="1" applyFill="1" applyAlignment="1">
      <alignment vertical="center"/>
    </xf>
    <xf numFmtId="41" fontId="43" fillId="26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0" fontId="47" fillId="0" borderId="0" xfId="0" applyFont="1" applyAlignment="1">
      <alignment vertical="center"/>
    </xf>
    <xf numFmtId="41" fontId="11" fillId="0" borderId="14" xfId="0" applyNumberFormat="1" applyFont="1" applyBorder="1" applyAlignment="1">
      <alignment vertical="center"/>
    </xf>
    <xf numFmtId="41" fontId="16" fillId="0" borderId="14" xfId="0" applyNumberFormat="1" applyFont="1" applyBorder="1" applyAlignment="1">
      <alignment horizontal="right"/>
    </xf>
    <xf numFmtId="41" fontId="17" fillId="3" borderId="14" xfId="0" applyNumberFormat="1" applyFont="1" applyFill="1" applyBorder="1" applyAlignment="1">
      <alignment vertical="center"/>
    </xf>
    <xf numFmtId="41" fontId="17" fillId="3" borderId="15" xfId="0" applyNumberFormat="1" applyFont="1" applyFill="1" applyBorder="1" applyAlignment="1">
      <alignment vertical="center"/>
    </xf>
    <xf numFmtId="0" fontId="48" fillId="2" borderId="1" xfId="0" applyFont="1" applyFill="1" applyBorder="1" applyAlignment="1">
      <alignment vertical="center"/>
    </xf>
    <xf numFmtId="0" fontId="49" fillId="0" borderId="0" xfId="0" applyFont="1" applyAlignment="1">
      <alignment horizontal="right" vertical="center"/>
    </xf>
    <xf numFmtId="167" fontId="47" fillId="0" borderId="11" xfId="45" applyNumberFormat="1" applyFont="1" applyBorder="1" applyAlignment="1" applyProtection="1">
      <alignment vertical="center"/>
      <protection locked="0"/>
    </xf>
    <xf numFmtId="41" fontId="47" fillId="0" borderId="11" xfId="45" applyNumberFormat="1" applyFont="1" applyBorder="1" applyAlignment="1" applyProtection="1">
      <alignment vertical="center"/>
      <protection locked="0"/>
    </xf>
    <xf numFmtId="0" fontId="42" fillId="24" borderId="1" xfId="50" applyFont="1" applyFill="1" applyAlignment="1">
      <alignment vertical="center"/>
    </xf>
    <xf numFmtId="0" fontId="46" fillId="0" borderId="1" xfId="50" applyFont="1" applyAlignment="1">
      <alignment horizontal="right" vertical="center"/>
    </xf>
    <xf numFmtId="164" fontId="50" fillId="26" borderId="1" xfId="50" applyNumberFormat="1" applyFont="1" applyFill="1" applyAlignment="1">
      <alignment vertical="center"/>
    </xf>
    <xf numFmtId="0" fontId="42" fillId="24" borderId="1" xfId="52" applyFont="1" applyFill="1" applyAlignment="1">
      <alignment vertical="center"/>
    </xf>
    <xf numFmtId="0" fontId="46" fillId="0" borderId="1" xfId="52" applyFont="1" applyAlignment="1">
      <alignment horizontal="right" vertical="center"/>
    </xf>
    <xf numFmtId="0" fontId="46" fillId="0" borderId="15" xfId="52" applyFont="1" applyBorder="1" applyAlignment="1">
      <alignment horizontal="right" vertical="center"/>
    </xf>
    <xf numFmtId="0" fontId="46" fillId="0" borderId="15" xfId="0" applyFont="1" applyBorder="1" applyAlignment="1">
      <alignment horizontal="right" vertical="center"/>
    </xf>
    <xf numFmtId="41" fontId="50" fillId="26" borderId="0" xfId="0" applyNumberFormat="1" applyFont="1" applyFill="1" applyAlignment="1">
      <alignment vertical="center"/>
    </xf>
    <xf numFmtId="0" fontId="46" fillId="0" borderId="16" xfId="0" applyFont="1" applyBorder="1" applyAlignment="1">
      <alignment horizontal="right" vertical="center"/>
    </xf>
    <xf numFmtId="41" fontId="11" fillId="0" borderId="0" xfId="0" applyNumberFormat="1" applyFont="1" applyAlignment="1">
      <alignment vertical="center"/>
    </xf>
    <xf numFmtId="169" fontId="20" fillId="0" borderId="0" xfId="0" applyNumberFormat="1" applyFont="1"/>
    <xf numFmtId="41" fontId="51" fillId="27" borderId="14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167" fontId="47" fillId="0" borderId="17" xfId="61" applyNumberFormat="1" applyFont="1" applyBorder="1" applyAlignment="1" applyProtection="1">
      <alignment vertical="center"/>
      <protection locked="0"/>
    </xf>
    <xf numFmtId="0" fontId="42" fillId="24" borderId="1" xfId="64" applyFont="1" applyFill="1" applyAlignment="1">
      <alignment vertical="center"/>
    </xf>
    <xf numFmtId="0" fontId="46" fillId="0" borderId="1" xfId="64" applyFont="1" applyAlignment="1">
      <alignment horizontal="right" vertical="center"/>
    </xf>
  </cellXfs>
  <cellStyles count="66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12" xfId="65" xr:uid="{103DCE31-CB70-4FFC-8C7A-309F993824BD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12" xfId="64" xr:uid="{E4255E16-0362-48B5-9439-05372F4D1F19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4" workbookViewId="0">
      <pane xSplit="1" topLeftCell="D1" activePane="topRight" state="frozen"/>
      <selection activeCell="A2" sqref="A2"/>
      <selection pane="topRight" activeCell="K27" sqref="K27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3" t="s">
        <v>41</v>
      </c>
      <c r="D2" s="3" t="s">
        <v>40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 t="shared" ref="E6:P6" si="0">D33</f>
        <v>119.04000000000019</v>
      </c>
      <c r="F6" s="9">
        <f t="shared" si="0"/>
        <v>-1000.9299999999967</v>
      </c>
      <c r="G6" s="9">
        <f t="shared" si="0"/>
        <v>-4144.3499999999931</v>
      </c>
      <c r="H6" s="9">
        <f t="shared" si="0"/>
        <v>-21.439999999993233</v>
      </c>
      <c r="I6" s="9">
        <f t="shared" si="0"/>
        <v>5156.3100000000049</v>
      </c>
      <c r="J6" s="9">
        <f t="shared" si="0"/>
        <v>5504.0500000000029</v>
      </c>
      <c r="K6" s="9">
        <f t="shared" si="0"/>
        <v>-12438.940000000002</v>
      </c>
      <c r="L6" s="9">
        <f t="shared" si="0"/>
        <v>-22356.61</v>
      </c>
      <c r="M6" s="9">
        <f t="shared" si="0"/>
        <v>-22356.61</v>
      </c>
      <c r="N6" s="9">
        <f t="shared" si="0"/>
        <v>-22356.61</v>
      </c>
      <c r="O6" s="9">
        <f t="shared" si="0"/>
        <v>-22356.61</v>
      </c>
      <c r="P6" s="9">
        <f t="shared" si="0"/>
        <v>-22356.61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"/>
      <c r="B8" s="1"/>
      <c r="C8" s="1" t="s">
        <v>16</v>
      </c>
      <c r="D8" s="52">
        <v>9785.39</v>
      </c>
      <c r="E8" s="52">
        <v>855.27</v>
      </c>
      <c r="F8" s="52">
        <v>699.16</v>
      </c>
      <c r="G8" s="52">
        <v>9707.0499999999993</v>
      </c>
      <c r="H8" s="52">
        <v>15267.19</v>
      </c>
      <c r="I8" s="52">
        <v>14024.09</v>
      </c>
      <c r="J8" s="52">
        <v>580.16</v>
      </c>
      <c r="K8" s="52">
        <v>796.31</v>
      </c>
      <c r="L8" s="34"/>
      <c r="M8" s="34"/>
      <c r="N8" s="34"/>
      <c r="O8" s="34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1"/>
      <c r="C9" s="1" t="s">
        <v>17</v>
      </c>
      <c r="D9" s="52">
        <v>906.11</v>
      </c>
      <c r="E9" s="52">
        <v>10621.69</v>
      </c>
      <c r="F9" s="52">
        <v>10979.47</v>
      </c>
      <c r="G9" s="52">
        <v>516.07000000000005</v>
      </c>
      <c r="H9" s="52">
        <v>515.16999999999996</v>
      </c>
      <c r="I9" s="52">
        <v>310.58</v>
      </c>
      <c r="J9" s="52">
        <v>15507.34</v>
      </c>
      <c r="K9" s="52">
        <v>14670.28</v>
      </c>
      <c r="L9" s="34"/>
      <c r="M9" s="34"/>
      <c r="N9" s="34"/>
      <c r="O9" s="34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33">
        <v>0</v>
      </c>
      <c r="E10" s="33"/>
      <c r="F10" s="52"/>
      <c r="G10" s="52"/>
      <c r="H10" s="34"/>
      <c r="I10" s="39"/>
      <c r="J10" s="52"/>
      <c r="K10" s="52"/>
      <c r="L10" s="34">
        <v>0</v>
      </c>
      <c r="M10" s="34">
        <v>0</v>
      </c>
      <c r="N10" s="34">
        <v>0</v>
      </c>
      <c r="O10" s="34">
        <v>0</v>
      </c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33">
        <v>0</v>
      </c>
      <c r="E11" s="33"/>
      <c r="F11" s="52">
        <v>0</v>
      </c>
      <c r="G11" s="52">
        <v>0</v>
      </c>
      <c r="H11" s="34">
        <v>0</v>
      </c>
      <c r="I11" s="40">
        <v>0</v>
      </c>
      <c r="J11" s="52">
        <v>0</v>
      </c>
      <c r="K11" s="52">
        <v>0</v>
      </c>
      <c r="L11" s="34">
        <v>0</v>
      </c>
      <c r="M11" s="34">
        <v>0</v>
      </c>
      <c r="N11" s="34">
        <v>0</v>
      </c>
      <c r="O11" s="34">
        <v>0</v>
      </c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5">
        <f>SUM(D8:D11)</f>
        <v>10691.5</v>
      </c>
      <c r="E12" s="35">
        <f>SUM(E8:E11)+E6</f>
        <v>11596.000000000002</v>
      </c>
      <c r="F12" s="35">
        <f>SUM(F8:F11)+F6</f>
        <v>10677.700000000003</v>
      </c>
      <c r="G12" s="35">
        <f t="shared" ref="G12:P12" si="1">SUM(G8:G11)</f>
        <v>10223.119999999999</v>
      </c>
      <c r="H12" s="35">
        <f t="shared" si="1"/>
        <v>15782.36</v>
      </c>
      <c r="I12" s="35">
        <f t="shared" si="1"/>
        <v>14334.67</v>
      </c>
      <c r="J12" s="35">
        <f>SUM(J8:J11)</f>
        <v>16087.5</v>
      </c>
      <c r="K12" s="35">
        <f>SUM(K8:K11)</f>
        <v>15466.59</v>
      </c>
      <c r="L12" s="35">
        <f t="shared" si="1"/>
        <v>0</v>
      </c>
      <c r="M12" s="35">
        <f t="shared" si="1"/>
        <v>0</v>
      </c>
      <c r="N12" s="35">
        <f t="shared" si="1"/>
        <v>0</v>
      </c>
      <c r="O12" s="35">
        <f t="shared" si="1"/>
        <v>0</v>
      </c>
      <c r="P12" s="35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2"/>
      <c r="G13" s="32"/>
      <c r="H13" s="34"/>
      <c r="I13" s="31" t="e">
        <v>#VALUE!</v>
      </c>
      <c r="J13" s="31" t="e">
        <v>#VALUE!</v>
      </c>
      <c r="K13" s="56" t="e">
        <v>#VALUE!</v>
      </c>
      <c r="L13" s="31" t="e">
        <v>#VALUE!</v>
      </c>
      <c r="M13" s="46" t="e">
        <v>#VALUE!</v>
      </c>
      <c r="N13" s="47" t="e">
        <v>#VALUE!</v>
      </c>
      <c r="O13" s="49" t="e">
        <v>#VALUE!</v>
      </c>
      <c r="P13" s="38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55"/>
      <c r="L14" s="27"/>
      <c r="M14" s="44"/>
      <c r="N14" s="27"/>
      <c r="O14" s="27"/>
      <c r="P14" s="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1"/>
      <c r="B15" s="1"/>
      <c r="C15" s="1" t="s">
        <v>23</v>
      </c>
      <c r="D15" s="52">
        <v>10766.39</v>
      </c>
      <c r="E15" s="52">
        <v>894.85</v>
      </c>
      <c r="F15" s="52">
        <v>12221.17</v>
      </c>
      <c r="G15" s="52">
        <v>5131.38</v>
      </c>
      <c r="H15" s="52">
        <v>10088.040000000001</v>
      </c>
      <c r="I15" s="52">
        <v>11320.82</v>
      </c>
      <c r="J15" s="52">
        <v>23086.61</v>
      </c>
      <c r="K15" s="52">
        <v>18171.560000000001</v>
      </c>
      <c r="L15" s="34"/>
      <c r="M15" s="34"/>
      <c r="N15" s="34"/>
      <c r="O15" s="34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1"/>
      <c r="B16" s="1"/>
      <c r="C16" s="13" t="s">
        <v>24</v>
      </c>
      <c r="D16" s="52">
        <v>0</v>
      </c>
      <c r="E16" s="52">
        <v>295.44</v>
      </c>
      <c r="F16" s="52">
        <v>295.44</v>
      </c>
      <c r="G16" s="52">
        <v>164.12</v>
      </c>
      <c r="H16" s="52">
        <v>340.36</v>
      </c>
      <c r="I16" s="52">
        <v>391.05</v>
      </c>
      <c r="J16" s="52">
        <v>323.58</v>
      </c>
      <c r="K16" s="52">
        <v>546.6</v>
      </c>
      <c r="L16" s="34"/>
      <c r="M16" s="34"/>
      <c r="N16" s="34"/>
      <c r="O16" s="34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1"/>
      <c r="B17" s="1"/>
      <c r="C17" s="13" t="s">
        <v>25</v>
      </c>
      <c r="D17" s="52">
        <v>24.58</v>
      </c>
      <c r="E17" s="52">
        <v>8.94</v>
      </c>
      <c r="F17" s="52">
        <v>74.010000000000005</v>
      </c>
      <c r="G17" s="52">
        <v>65</v>
      </c>
      <c r="H17" s="52">
        <v>25</v>
      </c>
      <c r="I17" s="52">
        <v>55.87</v>
      </c>
      <c r="J17" s="52">
        <v>8.94</v>
      </c>
      <c r="K17" s="52">
        <v>2439.59</v>
      </c>
      <c r="L17" s="34"/>
      <c r="M17" s="34"/>
      <c r="N17" s="34"/>
      <c r="O17" s="34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1"/>
      <c r="B18" s="1"/>
      <c r="C18" s="13" t="s">
        <v>26</v>
      </c>
      <c r="D18" s="52">
        <v>0</v>
      </c>
      <c r="E18" s="52">
        <v>20.11</v>
      </c>
      <c r="F18" s="52">
        <v>63.56</v>
      </c>
      <c r="G18" s="52">
        <v>46.93</v>
      </c>
      <c r="H18" s="52">
        <v>58.93</v>
      </c>
      <c r="I18" s="52">
        <v>0</v>
      </c>
      <c r="J18" s="52">
        <v>60.56</v>
      </c>
      <c r="K18" s="52">
        <v>0</v>
      </c>
      <c r="L18" s="34"/>
      <c r="M18" s="34"/>
      <c r="N18" s="34"/>
      <c r="O18" s="34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1"/>
      <c r="B19" s="1"/>
      <c r="C19" s="13" t="s">
        <v>27</v>
      </c>
      <c r="D19" s="52">
        <v>0</v>
      </c>
      <c r="E19" s="52">
        <v>0</v>
      </c>
      <c r="F19" s="52">
        <v>164.56</v>
      </c>
      <c r="G19" s="52">
        <v>97.73</v>
      </c>
      <c r="H19" s="52">
        <v>1.66</v>
      </c>
      <c r="I19" s="52">
        <v>0</v>
      </c>
      <c r="J19" s="52">
        <v>0</v>
      </c>
      <c r="K19" s="52">
        <v>604</v>
      </c>
      <c r="L19" s="34"/>
      <c r="M19" s="34"/>
      <c r="N19" s="34"/>
      <c r="O19" s="34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3"/>
      <c r="C20" s="13" t="s">
        <v>28</v>
      </c>
      <c r="D20" s="52">
        <v>580.20000000000005</v>
      </c>
      <c r="E20" s="52">
        <v>0</v>
      </c>
      <c r="F20" s="52"/>
      <c r="G20" s="52"/>
      <c r="H20" s="52"/>
      <c r="I20" s="52"/>
      <c r="J20" s="52">
        <v>6607.55</v>
      </c>
      <c r="K20" s="52">
        <v>1084</v>
      </c>
      <c r="L20" s="34"/>
      <c r="M20" s="34"/>
      <c r="N20" s="34"/>
      <c r="O20" s="34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4">
      <c r="A21" s="1"/>
      <c r="B21" s="1"/>
      <c r="C21" s="13" t="s">
        <v>29</v>
      </c>
      <c r="D21" s="52">
        <v>0</v>
      </c>
      <c r="E21" s="52">
        <v>1576.77</v>
      </c>
      <c r="F21" s="52">
        <v>921.4</v>
      </c>
      <c r="G21" s="52">
        <v>557</v>
      </c>
      <c r="H21" s="52"/>
      <c r="I21" s="52">
        <v>2089.36</v>
      </c>
      <c r="J21" s="52">
        <v>83.69</v>
      </c>
      <c r="K21" s="52">
        <v>0</v>
      </c>
      <c r="L21" s="34"/>
      <c r="M21" s="34"/>
      <c r="N21" s="34"/>
      <c r="O21" s="34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1"/>
      <c r="B22" s="1"/>
      <c r="C22" s="13" t="s">
        <v>30</v>
      </c>
      <c r="D22" s="52">
        <v>71.319999999999993</v>
      </c>
      <c r="E22" s="52">
        <v>0</v>
      </c>
      <c r="F22" s="52">
        <v>30.6</v>
      </c>
      <c r="G22" s="52">
        <v>8.94</v>
      </c>
      <c r="H22" s="52">
        <v>8.94</v>
      </c>
      <c r="I22" s="52">
        <v>91.51</v>
      </c>
      <c r="J22" s="52">
        <v>159.56</v>
      </c>
      <c r="K22" s="52">
        <v>128.21</v>
      </c>
      <c r="L22" s="34"/>
      <c r="M22" s="34"/>
      <c r="N22" s="34"/>
      <c r="O22" s="34"/>
      <c r="P22" s="9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3" t="s">
        <v>31</v>
      </c>
      <c r="D23" s="52">
        <v>0</v>
      </c>
      <c r="E23" s="52">
        <v>280.86</v>
      </c>
      <c r="F23" s="52">
        <v>50.38</v>
      </c>
      <c r="G23" s="52">
        <v>29.11</v>
      </c>
      <c r="H23" s="52">
        <v>81.680000000000007</v>
      </c>
      <c r="I23" s="52">
        <v>38.32</v>
      </c>
      <c r="K23" s="52">
        <v>163.37</v>
      </c>
      <c r="L23" s="34"/>
      <c r="M23" s="34"/>
      <c r="N23" s="34"/>
      <c r="O23" s="34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2">
        <v>0</v>
      </c>
      <c r="E24" s="52"/>
      <c r="F24" s="52"/>
      <c r="G24" s="52"/>
      <c r="H24" s="52"/>
      <c r="I24" s="34"/>
      <c r="J24" s="52">
        <v>3700</v>
      </c>
      <c r="K24" s="52"/>
      <c r="L24" s="34"/>
      <c r="M24" s="34"/>
      <c r="N24" s="34"/>
      <c r="O24" s="34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2">
        <v>0</v>
      </c>
      <c r="E25" s="52">
        <v>9639</v>
      </c>
      <c r="F25" s="52"/>
      <c r="G25" s="52"/>
      <c r="H25" s="54"/>
      <c r="I25" s="34"/>
      <c r="J25" s="52"/>
      <c r="K25" s="52">
        <v>2246.9299999999998</v>
      </c>
      <c r="L25" s="34"/>
      <c r="M25" s="34"/>
      <c r="N25" s="34"/>
      <c r="O25" s="34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6">
        <f>SUM(D15:D25)</f>
        <v>11442.49</v>
      </c>
      <c r="E26" s="36">
        <f t="shared" ref="E26:P26" si="2">SUM(E15:E25)</f>
        <v>12715.97</v>
      </c>
      <c r="F26" s="36">
        <f>SUM(F15:F25)</f>
        <v>13821.119999999999</v>
      </c>
      <c r="G26" s="36">
        <f>SUM(G15:G25)</f>
        <v>6100.2099999999991</v>
      </c>
      <c r="H26" s="36">
        <f>SUM(H15:H25)</f>
        <v>10604.610000000002</v>
      </c>
      <c r="I26" s="36">
        <f t="shared" si="2"/>
        <v>13986.93</v>
      </c>
      <c r="J26" s="36">
        <f>SUM(J15:J24)</f>
        <v>34030.490000000005</v>
      </c>
      <c r="K26" s="36">
        <f>SUM(K15:K25)</f>
        <v>25384.26</v>
      </c>
      <c r="L26" s="36">
        <f t="shared" si="2"/>
        <v>0</v>
      </c>
      <c r="M26" s="36">
        <f t="shared" si="2"/>
        <v>0</v>
      </c>
      <c r="N26" s="36">
        <f t="shared" si="2"/>
        <v>0</v>
      </c>
      <c r="O26" s="36">
        <f t="shared" si="2"/>
        <v>0</v>
      </c>
      <c r="P26" s="36">
        <f t="shared" si="2"/>
        <v>0</v>
      </c>
      <c r="Q26" s="50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2" t="e">
        <v>#VALUE!</v>
      </c>
      <c r="L27" s="26" t="e">
        <v>#VALUE!</v>
      </c>
      <c r="M27" s="45" t="e">
        <v>#VALUE!</v>
      </c>
      <c r="N27" s="31" t="e">
        <v>#VALUE!</v>
      </c>
      <c r="O27" s="12" t="s">
        <v>21</v>
      </c>
      <c r="P27" s="38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-750.98999999999978</v>
      </c>
      <c r="E28" s="11">
        <f t="shared" ref="E28:P28" si="3">SUM(E6+E12-E26)</f>
        <v>-1000.9299999999967</v>
      </c>
      <c r="F28" s="11">
        <f t="shared" si="3"/>
        <v>-4144.3499999999931</v>
      </c>
      <c r="G28" s="11">
        <f>SUM(G6+G12-G26)</f>
        <v>-21.439999999993233</v>
      </c>
      <c r="H28" s="11">
        <f t="shared" si="3"/>
        <v>5156.3100000000049</v>
      </c>
      <c r="I28" s="11">
        <f t="shared" si="3"/>
        <v>5504.0500000000029</v>
      </c>
      <c r="J28" s="11">
        <f>SUM(J6+J12-J26)</f>
        <v>-12438.940000000002</v>
      </c>
      <c r="K28" s="11">
        <f>SUM(K6+K12-K26)</f>
        <v>-22356.61</v>
      </c>
      <c r="L28" s="11">
        <f t="shared" si="3"/>
        <v>-22356.61</v>
      </c>
      <c r="M28" s="11">
        <f t="shared" si="3"/>
        <v>-22356.61</v>
      </c>
      <c r="N28" s="11">
        <f t="shared" si="3"/>
        <v>-22356.61</v>
      </c>
      <c r="O28" s="11">
        <f t="shared" si="3"/>
        <v>-22356.61</v>
      </c>
      <c r="P28" s="11">
        <f t="shared" si="3"/>
        <v>-22356.61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3">
        <v>0</v>
      </c>
      <c r="L29" s="29">
        <v>0</v>
      </c>
      <c r="M29" s="18"/>
      <c r="N29" s="48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1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1">
        <v>870.03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119.04000000000019</v>
      </c>
      <c r="E33" s="20">
        <f t="shared" ref="E33:P33" si="4">E28+E31</f>
        <v>-1000.9299999999967</v>
      </c>
      <c r="F33" s="20">
        <f t="shared" si="4"/>
        <v>-4144.3499999999931</v>
      </c>
      <c r="G33" s="20">
        <f t="shared" si="4"/>
        <v>-21.439999999993233</v>
      </c>
      <c r="H33" s="20">
        <f t="shared" si="4"/>
        <v>5156.3100000000049</v>
      </c>
      <c r="I33" s="20">
        <f t="shared" si="4"/>
        <v>5504.0500000000029</v>
      </c>
      <c r="J33" s="20">
        <f t="shared" si="4"/>
        <v>-12438.940000000002</v>
      </c>
      <c r="K33" s="20">
        <f t="shared" si="4"/>
        <v>-22356.61</v>
      </c>
      <c r="L33" s="20">
        <f t="shared" si="4"/>
        <v>-22356.61</v>
      </c>
      <c r="M33" s="20">
        <f t="shared" si="4"/>
        <v>-22356.61</v>
      </c>
      <c r="N33" s="20">
        <f t="shared" si="4"/>
        <v>-22356.61</v>
      </c>
      <c r="O33" s="20">
        <f t="shared" si="4"/>
        <v>-22356.61</v>
      </c>
      <c r="P33" s="20">
        <f t="shared" si="4"/>
        <v>-22356.61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Noureddine Eid</cp:lastModifiedBy>
  <dcterms:created xsi:type="dcterms:W3CDTF">2011-05-30T15:34:37Z</dcterms:created>
  <dcterms:modified xsi:type="dcterms:W3CDTF">2025-12-30T01:40:05Z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