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InfoCenter\Downloads\"/>
    </mc:Choice>
  </mc:AlternateContent>
  <xr:revisionPtr revIDLastSave="0" documentId="13_ncr:1_{BABCD4A7-676D-47A4-8E86-62523907122F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H28" i="1"/>
  <c r="I28" i="1"/>
  <c r="J28" i="1"/>
  <c r="K28" i="1"/>
  <c r="L28" i="1"/>
  <c r="M28" i="1"/>
  <c r="N28" i="1"/>
  <c r="O28" i="1"/>
  <c r="F12" i="1"/>
  <c r="E12" i="1"/>
  <c r="P31" i="1"/>
  <c r="N26" i="1"/>
  <c r="M26" i="1"/>
  <c r="L26" i="1"/>
  <c r="K26" i="1"/>
  <c r="J26" i="1"/>
  <c r="K12" i="1"/>
  <c r="J12" i="1"/>
  <c r="I26" i="1"/>
  <c r="H26" i="1"/>
  <c r="G26" i="1"/>
  <c r="D12" i="1"/>
  <c r="D26" i="1"/>
  <c r="F26" i="1"/>
  <c r="E26" i="1"/>
  <c r="O26" i="1"/>
  <c r="G12" i="1"/>
  <c r="H12" i="1"/>
  <c r="I12" i="1"/>
  <c r="L12" i="1"/>
  <c r="M12" i="1"/>
  <c r="N12" i="1"/>
  <c r="O12" i="1"/>
  <c r="G28" i="1" l="1"/>
  <c r="F28" i="1"/>
  <c r="E28" i="1"/>
  <c r="E33" i="1" s="1"/>
  <c r="F6" i="1" s="1"/>
  <c r="P12" i="1"/>
  <c r="P26" i="1"/>
  <c r="D28" i="1"/>
  <c r="D33" i="1" s="1"/>
  <c r="F33" i="1" l="1"/>
  <c r="G6" i="1" s="1"/>
  <c r="G33" i="1" s="1"/>
  <c r="H6" i="1" s="1"/>
  <c r="H33" i="1" s="1"/>
  <c r="I6" i="1" s="1"/>
  <c r="I33" i="1" s="1"/>
  <c r="J6" i="1" s="1"/>
  <c r="J33" i="1" s="1"/>
  <c r="K6" i="1" s="1"/>
  <c r="K33" i="1" s="1"/>
  <c r="L6" i="1" s="1"/>
  <c r="L33" i="1" s="1"/>
  <c r="M6" i="1" s="1"/>
  <c r="M33" i="1" s="1"/>
  <c r="N6" i="1" s="1"/>
  <c r="N33" i="1" s="1"/>
  <c r="O6" i="1" s="1"/>
  <c r="O33" i="1"/>
  <c r="P6" i="1" l="1"/>
  <c r="P28" i="1" s="1"/>
  <c r="P33" i="1" l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<sst xmlns="http://schemas.openxmlformats.org/spreadsheetml/2006/main" count="53" uniqueCount="42">
  <si>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</si>
  <si>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</si>
  <si>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</si>
  <si>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</si>
  <si>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</si>
  <si>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</si>
  <si>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</si>
  <si>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</si>
  <si>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</si>
  <si>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</si>
  <si>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</si>
  <si>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</si>
  <si>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</si>
  <si>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</si>
  <si>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</si>
  <si>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</si>
  <si>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</si>
  <si>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</si>
  <si>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</si>
  <si>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</si>
  <si>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</si>
  <si>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</si>
  <si>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</si>
  <si>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</si>
  <si>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</si>
  <si>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</si>
  <si>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</si>
  <si>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</si>
  <si>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</si>
  <si>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</si>
  <si>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</si>
  <si>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</si>
  <si>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</si>
  <si>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</si>
  <si>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</si>
  <si>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</si>
  <si>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</si>
  <si>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</si>
  <si>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</si>
  <si>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</si>
  <si>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Alzahraa Medical Center</t>
  </si>
  <si>
    <t>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</si>
</sst>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\ &quot;LBP&quot;_-;\-* #,##0.00\ &quot;LBP&quot;_-;_-* &quot;-&quot;??\ &quot;LBP&quot;_-;_-@_-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  <numFmt numFmtId="177" formatCode="#,##0;[Red]\-#,##0;0"/>
    <numFmt numFmtId="179" formatCode="#,##0;[Red]\(#,##0\);\-"/>
  </numFmts>
  <fonts count="59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</font>
    <font>
      <sz val="11"/>
      <color theme="1"/>
      <name val="Calibri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78">
    <xf numFmtId="0" fontId="0" fillId="0" borderId="0"/>
    <xf numFmtId="0" fontId="26" fillId="0" borderId="1"/>
    <xf numFmtId="0" fontId="28" fillId="6" borderId="1" applyNumberFormat="0" applyBorder="0" applyAlignment="0" applyProtection="0"/>
    <xf numFmtId="0" fontId="28" fillId="7" borderId="1" applyNumberFormat="0" applyBorder="0" applyAlignment="0" applyProtection="0"/>
    <xf numFmtId="0" fontId="28" fillId="7" borderId="1" applyNumberFormat="0" applyBorder="0" applyAlignment="0" applyProtection="0"/>
    <xf numFmtId="0" fontId="28" fillId="6" borderId="1" applyNumberFormat="0" applyBorder="0" applyAlignment="0" applyProtection="0"/>
    <xf numFmtId="0" fontId="28" fillId="8" borderId="1" applyNumberFormat="0" applyBorder="0" applyAlignment="0" applyProtection="0"/>
    <xf numFmtId="0" fontId="28" fillId="9" borderId="1" applyNumberFormat="0" applyBorder="0" applyAlignment="0" applyProtection="0"/>
    <xf numFmtId="0" fontId="28" fillId="10" borderId="1" applyNumberFormat="0" applyBorder="0" applyAlignment="0" applyProtection="0"/>
    <xf numFmtId="0" fontId="28" fillId="11" borderId="1" applyNumberFormat="0" applyBorder="0" applyAlignment="0" applyProtection="0"/>
    <xf numFmtId="0" fontId="28" fillId="11" borderId="1" applyNumberFormat="0" applyBorder="0" applyAlignment="0" applyProtection="0"/>
    <xf numFmtId="0" fontId="28" fillId="10" borderId="1" applyNumberFormat="0" applyBorder="0" applyAlignment="0" applyProtection="0"/>
    <xf numFmtId="0" fontId="28" fillId="8" borderId="1" applyNumberFormat="0" applyBorder="0" applyAlignment="0" applyProtection="0"/>
    <xf numFmtId="0" fontId="28" fillId="9" borderId="1" applyNumberFormat="0" applyBorder="0" applyAlignment="0" applyProtection="0"/>
    <xf numFmtId="0" fontId="29" fillId="12" borderId="1" applyNumberFormat="0" applyBorder="0" applyAlignment="0" applyProtection="0"/>
    <xf numFmtId="0" fontId="29" fillId="13" borderId="1" applyNumberFormat="0" applyBorder="0" applyAlignment="0" applyProtection="0"/>
    <xf numFmtId="0" fontId="29" fillId="13" borderId="1" applyNumberFormat="0" applyBorder="0" applyAlignment="0" applyProtection="0"/>
    <xf numFmtId="0" fontId="29" fillId="12" borderId="1" applyNumberFormat="0" applyBorder="0" applyAlignment="0" applyProtection="0"/>
    <xf numFmtId="0" fontId="29" fillId="14" borderId="1" applyNumberFormat="0" applyBorder="0" applyAlignment="0" applyProtection="0"/>
    <xf numFmtId="0" fontId="29" fillId="15" borderId="1" applyNumberFormat="0" applyBorder="0" applyAlignment="0" applyProtection="0"/>
    <xf numFmtId="0" fontId="29" fillId="14" borderId="1" applyNumberFormat="0" applyBorder="0" applyAlignment="0" applyProtection="0"/>
    <xf numFmtId="0" fontId="29" fillId="16" borderId="1" applyNumberFormat="0" applyBorder="0" applyAlignment="0" applyProtection="0"/>
    <xf numFmtId="0" fontId="29" fillId="13" borderId="1" applyNumberFormat="0" applyBorder="0" applyAlignment="0" applyProtection="0"/>
    <xf numFmtId="0" fontId="29" fillId="17" borderId="1" applyNumberFormat="0" applyBorder="0" applyAlignment="0" applyProtection="0"/>
    <xf numFmtId="0" fontId="29" fillId="18" borderId="1" applyNumberFormat="0" applyBorder="0" applyAlignment="0" applyProtection="0"/>
    <xf numFmtId="0" fontId="29" fillId="19" borderId="1" applyNumberFormat="0" applyBorder="0" applyAlignment="0" applyProtection="0"/>
    <xf numFmtId="0" fontId="30" fillId="20" borderId="1" applyNumberFormat="0" applyBorder="0" applyAlignment="0" applyProtection="0"/>
    <xf numFmtId="0" fontId="31" fillId="21" borderId="5" applyNumberFormat="0" applyAlignment="0" applyProtection="0"/>
    <xf numFmtId="0" fontId="32" fillId="22" borderId="6" applyNumberFormat="0" applyAlignment="0" applyProtection="0"/>
    <xf numFmtId="44" fontId="27" fillId="0" borderId="1" applyFont="0" applyFill="0" applyBorder="0" applyAlignment="0" applyProtection="0"/>
    <xf numFmtId="0" fontId="33" fillId="0" borderId="1" applyNumberFormat="0" applyFill="0" applyBorder="0" applyAlignment="0" applyProtection="0"/>
    <xf numFmtId="0" fontId="34" fillId="23" borderId="1" applyNumberFormat="0" applyBorder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1" applyNumberFormat="0" applyFill="0" applyBorder="0" applyAlignment="0" applyProtection="0"/>
    <xf numFmtId="0" fontId="45" fillId="0" borderId="1" applyNumberFormat="0" applyFill="0" applyBorder="0" applyAlignment="0" applyProtection="0">
      <alignment vertical="top"/>
      <protection locked="0"/>
    </xf>
    <xf numFmtId="0" fontId="38" fillId="15" borderId="5" applyNumberFormat="0" applyAlignment="0" applyProtection="0"/>
    <xf numFmtId="0" fontId="39" fillId="0" borderId="10" applyNumberFormat="0" applyFill="0" applyAlignment="0" applyProtection="0"/>
    <xf numFmtId="0" fontId="40" fillId="9" borderId="1" applyNumberFormat="0" applyBorder="0" applyAlignment="0" applyProtection="0"/>
    <xf numFmtId="0" fontId="27" fillId="9" borderId="11" applyNumberFormat="0" applyFont="0" applyAlignment="0" applyProtection="0"/>
    <xf numFmtId="0" fontId="41" fillId="21" borderId="12" applyNumberFormat="0" applyAlignment="0" applyProtection="0"/>
    <xf numFmtId="0" fontId="42" fillId="0" borderId="1" applyNumberFormat="0" applyFill="0" applyBorder="0" applyAlignment="0" applyProtection="0"/>
    <xf numFmtId="0" fontId="43" fillId="0" borderId="13" applyNumberFormat="0" applyFill="0" applyAlignment="0" applyProtection="0"/>
    <xf numFmtId="0" fontId="44" fillId="0" borderId="1" applyNumberFormat="0" applyFill="0" applyBorder="0" applyAlignment="0" applyProtection="0"/>
    <xf numFmtId="165" fontId="50" fillId="0" borderId="0" applyFont="0" applyFill="0" applyBorder="0" applyAlignment="0" applyProtection="0"/>
    <xf numFmtId="0" fontId="15" fillId="0" borderId="1"/>
    <xf numFmtId="168" fontId="15" fillId="0" borderId="1" applyFont="0" applyFill="0" applyBorder="0" applyAlignment="0" applyProtection="0"/>
    <xf numFmtId="0" fontId="14" fillId="0" borderId="1"/>
    <xf numFmtId="168" fontId="14" fillId="0" borderId="1" applyFont="0" applyFill="0" applyBorder="0" applyAlignment="0" applyProtection="0"/>
    <xf numFmtId="0" fontId="13" fillId="0" borderId="1"/>
    <xf numFmtId="168" fontId="13" fillId="0" borderId="1" applyFont="0" applyFill="0" applyBorder="0" applyAlignment="0" applyProtection="0"/>
    <xf numFmtId="0" fontId="12" fillId="0" borderId="1"/>
    <xf numFmtId="168" fontId="12" fillId="0" borderId="1" applyFont="0" applyFill="0" applyBorder="0" applyAlignment="0" applyProtection="0"/>
    <xf numFmtId="0" fontId="11" fillId="0" borderId="1"/>
    <xf numFmtId="168" fontId="11" fillId="0" borderId="1" applyFont="0" applyFill="0" applyBorder="0" applyAlignment="0" applyProtection="0"/>
    <xf numFmtId="0" fontId="10" fillId="0" borderId="1"/>
    <xf numFmtId="168" fontId="10" fillId="0" borderId="1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  <xf numFmtId="0" fontId="58" fillId="0" borderId="1"/>
    <xf numFmtId="168" fontId="58" fillId="0" borderId="1" applyFont="0" applyFill="0" applyBorder="0" applyAlignment="0" applyProtection="0"/>
  </cellStyleXfs>
  <cellXfs count="58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41" fontId="16" fillId="0" borderId="2" xfId="0" applyNumberFormat="1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41" fontId="22" fillId="3" borderId="3" xfId="0" applyNumberFormat="1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166" fontId="16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6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41" fontId="22" fillId="4" borderId="1" xfId="0" applyNumberFormat="1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41" fontId="22" fillId="5" borderId="4" xfId="0" applyNumberFormat="1" applyFont="1" applyFill="1" applyBorder="1" applyAlignment="1">
      <alignment vertical="center"/>
    </xf>
    <xf numFmtId="0" fontId="16" fillId="0" borderId="0" xfId="0" applyFont="1"/>
    <xf numFmtId="0" fontId="46" fillId="0" borderId="1" xfId="1" applyFont="1" applyAlignment="1">
      <alignment vertical="center"/>
    </xf>
    <xf numFmtId="0" fontId="47" fillId="24" borderId="1" xfId="1" applyFont="1" applyFill="1" applyAlignment="1">
      <alignment vertical="center"/>
    </xf>
    <xf numFmtId="0" fontId="49" fillId="0" borderId="1" xfId="1" applyFont="1" applyAlignment="1">
      <alignment horizontal="right" vertical="center"/>
    </xf>
    <xf numFmtId="41" fontId="48" fillId="26" borderId="1" xfId="1" applyNumberFormat="1" applyFont="1" applyFill="1" applyAlignment="1">
      <alignment vertical="center"/>
    </xf>
    <xf numFmtId="0" fontId="49" fillId="0" borderId="0" xfId="0" applyFont="1" applyAlignment="1">
      <alignment horizontal="right" vertical="center"/>
    </xf>
    <xf numFmtId="0" fontId="47" fillId="24" borderId="0" xfId="0" applyFont="1" applyFill="1" applyAlignment="1">
      <alignment vertical="center"/>
    </xf>
    <xf numFmtId="0" fontId="16" fillId="25" borderId="0" xfId="0" applyFont="1" applyFill="1" applyAlignment="1">
      <alignment vertical="center"/>
    </xf>
    <xf numFmtId="41" fontId="48" fillId="26" borderId="0" xfId="0" applyNumberFormat="1" applyFont="1" applyFill="1" applyAlignment="1">
      <alignment vertical="center"/>
    </xf>
    <xf numFmtId="0" fontId="46" fillId="0" borderId="0" xfId="0" applyFont="1" applyAlignment="1">
      <alignment vertical="center"/>
    </xf>
    <xf numFmtId="0" fontId="51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41" fontId="21" fillId="0" borderId="14" xfId="0" applyNumberFormat="1" applyFont="1" applyBorder="1" applyAlignment="1">
      <alignment horizontal="right"/>
    </xf>
    <xf numFmtId="41" fontId="22" fillId="3" borderId="14" xfId="0" applyNumberFormat="1" applyFont="1" applyFill="1" applyBorder="1" applyAlignment="1">
      <alignment vertical="center"/>
    </xf>
    <xf numFmtId="41" fontId="22" fillId="3" borderId="15" xfId="0" applyNumberFormat="1" applyFont="1" applyFill="1" applyBorder="1" applyAlignment="1">
      <alignment vertical="center"/>
    </xf>
    <xf numFmtId="0" fontId="53" fillId="2" borderId="1" xfId="0" applyFont="1" applyFill="1" applyBorder="1" applyAlignment="1">
      <alignment vertical="center"/>
    </xf>
    <xf numFmtId="0" fontId="54" fillId="0" borderId="0" xfId="0" applyFont="1" applyAlignment="1">
      <alignment horizontal="right" vertical="center"/>
    </xf>
    <xf numFmtId="167" fontId="52" fillId="0" borderId="11" xfId="45" applyNumberFormat="1" applyFont="1" applyBorder="1" applyAlignment="1" applyProtection="1">
      <alignment vertical="center"/>
      <protection locked="0"/>
    </xf>
    <xf numFmtId="41" fontId="52" fillId="0" borderId="11" xfId="45" applyNumberFormat="1" applyFont="1" applyBorder="1" applyAlignment="1" applyProtection="1">
      <alignment vertical="center"/>
      <protection locked="0"/>
    </xf>
    <xf numFmtId="0" fontId="47" fillId="24" borderId="1" xfId="50" applyFont="1" applyFill="1" applyAlignment="1">
      <alignment vertical="center"/>
    </xf>
    <xf numFmtId="0" fontId="51" fillId="0" borderId="1" xfId="50" applyFont="1" applyAlignment="1">
      <alignment horizontal="right" vertical="center"/>
    </xf>
    <xf numFmtId="164" fontId="55" fillId="26" borderId="1" xfId="50" applyNumberFormat="1" applyFont="1" applyFill="1" applyAlignment="1">
      <alignment vertical="center"/>
    </xf>
    <xf numFmtId="0" fontId="47" fillId="24" borderId="1" xfId="52" applyFont="1" applyFill="1" applyAlignment="1">
      <alignment vertical="center"/>
    </xf>
    <xf numFmtId="0" fontId="51" fillId="0" borderId="1" xfId="52" applyFont="1" applyAlignment="1">
      <alignment horizontal="right" vertical="center"/>
    </xf>
    <xf numFmtId="0" fontId="51" fillId="0" borderId="15" xfId="52" applyFont="1" applyBorder="1" applyAlignment="1">
      <alignment horizontal="right" vertical="center"/>
    </xf>
    <xf numFmtId="0" fontId="51" fillId="0" borderId="15" xfId="0" applyFont="1" applyBorder="1" applyAlignment="1">
      <alignment horizontal="right" vertical="center"/>
    </xf>
    <xf numFmtId="41" fontId="55" fillId="26" borderId="0" xfId="0" applyNumberFormat="1" applyFont="1" applyFill="1" applyAlignment="1">
      <alignment vertical="center"/>
    </xf>
    <xf numFmtId="0" fontId="51" fillId="0" borderId="16" xfId="0" applyFont="1" applyBorder="1" applyAlignment="1">
      <alignment horizontal="right" vertical="center"/>
    </xf>
    <xf numFmtId="41" fontId="16" fillId="0" borderId="0" xfId="0" applyNumberFormat="1" applyFont="1" applyAlignment="1">
      <alignment vertical="center"/>
    </xf>
    <xf numFmtId="169" fontId="25" fillId="0" borderId="0" xfId="0" applyNumberFormat="1" applyFont="1"/>
    <xf numFmtId="41" fontId="56" fillId="27" borderId="14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167" fontId="52" fillId="0" borderId="17" xfId="61" applyNumberFormat="1" applyFont="1" applyBorder="1" applyAlignment="1" applyProtection="1">
      <alignment vertical="center"/>
      <protection locked="0"/>
    </xf>
    <xf numFmtId="0" fontId="47" fillId="24" borderId="1" xfId="64" applyFont="1" applyFill="1" applyAlignment="1">
      <alignment vertical="center"/>
    </xf>
    <xf numFmtId="0" fontId="51" fillId="0" borderId="1" xfId="64" applyFont="1" applyAlignment="1">
      <alignment horizontal="right" vertical="center"/>
    </xf>
    <xf numFmtId="177" fontId="57" fillId="0" borderId="0" xfId="0" applyNumberFormat="1" applyFont="1"/>
    <xf numFmtId="179" fontId="57" fillId="0" borderId="1" xfId="76" applyNumberFormat="1" applyFont="1"/>
  </cellXfs>
  <cellStyles count="78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12" xfId="65" xr:uid="{103DCE31-CB70-4FFC-8C7A-309F993824BD}"/>
    <cellStyle name="Currency 13" xfId="67" xr:uid="{05CA97B6-2E3C-4464-B79F-C50F32555E65}"/>
    <cellStyle name="Currency 14" xfId="69" xr:uid="{AE30F7A6-2920-4CBA-89F7-95CCB690ABE2}"/>
    <cellStyle name="Currency 15" xfId="71" xr:uid="{650D946D-CCF2-466F-8CEA-51164BBDDE8A}"/>
    <cellStyle name="Currency 16" xfId="73" xr:uid="{809844B2-01C1-4F3A-AFA1-899622F897AD}"/>
    <cellStyle name="Currency 17" xfId="75" xr:uid="{992AA8F1-8D63-474E-BB15-E41C2840BAFA}"/>
    <cellStyle name="Currency 18" xfId="77" xr:uid="{1F0CCBA4-998A-49A5-8C58-E2C870320973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12" xfId="64" xr:uid="{E4255E16-0362-48B5-9439-05372F4D1F19}"/>
    <cellStyle name="Normal 13" xfId="66" xr:uid="{31668B52-D021-4D69-8B51-010600BFE388}"/>
    <cellStyle name="Normal 14" xfId="68" xr:uid="{A1EE20B4-65B1-462D-8EED-8D2F4E246061}"/>
    <cellStyle name="Normal 15" xfId="70" xr:uid="{38DF868E-E9F3-427F-BD6E-D357EF49D357}"/>
    <cellStyle name="Normal 16" xfId="72" xr:uid="{D1854C61-1DC4-4185-A944-4C3BE970D08B}"/>
    <cellStyle name="Normal 17" xfId="74" xr:uid="{3B89AA63-AB7F-47FD-808F-00CEFDBA07A6}"/>
    <cellStyle name="Normal 18" xfId="76" xr:uid="{69DAD5FA-78D4-4144-B726-F5ECE2B42E91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11" workbookViewId="0">
      <pane xSplit="1" topLeftCell="C1" activePane="topRight" state="frozen"/>
      <selection activeCell="A2" sqref="A2"/>
      <selection pane="topRight" activeCell="G31" sqref="G31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2" t="s">
        <v>40</v>
      </c>
      <c r="D2" s="3" t="s">
        <v>41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>D33</f>
        <v>-4579.0200000000013</v>
      </c>
      <c r="F6" s="9">
        <f>E33</f>
        <v>-1283.2000000000016</v>
      </c>
      <c r="G6" s="9">
        <f t="shared" ref="G6" si="0">F33</f>
        <v>-22433.350000000002</v>
      </c>
      <c r="H6" s="9">
        <f t="shared" ref="H6" si="1">G33</f>
        <v>-7060.3800000000047</v>
      </c>
      <c r="I6" s="9">
        <f t="shared" ref="I6" si="2">H33</f>
        <v>-7060.3800000000047</v>
      </c>
      <c r="J6" s="9">
        <f t="shared" ref="J6" si="3">I33</f>
        <v>-7060.3800000000047</v>
      </c>
      <c r="K6" s="9">
        <f t="shared" ref="K6" si="4">J33</f>
        <v>-7060.3800000000047</v>
      </c>
      <c r="L6" s="9">
        <f>K33</f>
        <v>-7060.3800000000047</v>
      </c>
      <c r="M6" s="9">
        <f>L33</f>
        <v>-7060.3800000000047</v>
      </c>
      <c r="N6" s="9">
        <f t="shared" ref="N6" si="5">M33</f>
        <v>-7060.3800000000047</v>
      </c>
      <c r="O6" s="9">
        <f t="shared" ref="O6" si="6">N33</f>
        <v>-7060.3800000000047</v>
      </c>
      <c r="P6" s="9">
        <f>SUM(D6:O6)</f>
        <v>-84778.610000000044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1"/>
      <c r="C8" s="1" t="s">
        <v>16</v>
      </c>
      <c r="D8" s="51">
        <v>630.32000000000005</v>
      </c>
      <c r="E8" s="51">
        <v>623.49</v>
      </c>
      <c r="F8" s="51">
        <v>802.08</v>
      </c>
      <c r="G8" s="51">
        <v>333.92</v>
      </c>
      <c r="H8" s="51"/>
      <c r="I8" s="51"/>
      <c r="J8" s="51"/>
      <c r="K8" s="51"/>
      <c r="L8" s="51"/>
      <c r="M8" s="51"/>
      <c r="N8" s="51"/>
      <c r="O8" s="51"/>
      <c r="P8" s="5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1"/>
      <c r="C9" s="1" t="s">
        <v>17</v>
      </c>
      <c r="D9" s="51">
        <v>12505.35</v>
      </c>
      <c r="E9" s="51">
        <v>12897</v>
      </c>
      <c r="F9" s="51">
        <v>11496.7</v>
      </c>
      <c r="G9" s="51">
        <v>11720.81</v>
      </c>
      <c r="H9" s="51"/>
      <c r="I9" s="51"/>
      <c r="J9" s="51"/>
      <c r="K9" s="51"/>
      <c r="L9" s="51"/>
      <c r="M9" s="51"/>
      <c r="N9" s="51"/>
      <c r="O9" s="51"/>
      <c r="P9" s="5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51"/>
      <c r="E10" s="51"/>
      <c r="F10" s="51">
        <v>0</v>
      </c>
      <c r="G10" s="51">
        <v>0</v>
      </c>
      <c r="H10" s="33"/>
      <c r="I10" s="38"/>
      <c r="J10" s="51"/>
      <c r="K10" s="51"/>
      <c r="L10" s="51"/>
      <c r="M10" s="51"/>
      <c r="N10" s="51"/>
      <c r="O10" s="51"/>
      <c r="P10" s="5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51">
        <v>0</v>
      </c>
      <c r="E11" s="51">
        <v>0</v>
      </c>
      <c r="F11" s="51">
        <v>0</v>
      </c>
      <c r="G11" s="51">
        <v>0</v>
      </c>
      <c r="H11" s="33"/>
      <c r="I11" s="39"/>
      <c r="J11" s="51"/>
      <c r="K11" s="51"/>
      <c r="L11" s="51"/>
      <c r="M11" s="51"/>
      <c r="N11" s="51"/>
      <c r="O11" s="51"/>
      <c r="P11" s="5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4">
        <f>SUM(D8:D11)</f>
        <v>13135.67</v>
      </c>
      <c r="E12" s="34">
        <f>SUM(E8:E11)</f>
        <v>13520.49</v>
      </c>
      <c r="F12" s="34">
        <f>SUM(F8:F11)</f>
        <v>12298.78</v>
      </c>
      <c r="G12" s="34">
        <f t="shared" ref="G12:P12" si="7">SUM(G8:G11)</f>
        <v>12054.73</v>
      </c>
      <c r="H12" s="34">
        <f t="shared" si="7"/>
        <v>0</v>
      </c>
      <c r="I12" s="34">
        <f t="shared" si="7"/>
        <v>0</v>
      </c>
      <c r="J12" s="34">
        <f>SUM(J8:J11)</f>
        <v>0</v>
      </c>
      <c r="K12" s="34">
        <f>SUM(K8:K11)</f>
        <v>0</v>
      </c>
      <c r="L12" s="34">
        <f t="shared" si="7"/>
        <v>0</v>
      </c>
      <c r="M12" s="34">
        <f t="shared" si="7"/>
        <v>0</v>
      </c>
      <c r="N12" s="34">
        <f t="shared" si="7"/>
        <v>0</v>
      </c>
      <c r="O12" s="34">
        <f t="shared" si="7"/>
        <v>0</v>
      </c>
      <c r="P12" s="34">
        <f t="shared" si="7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1"/>
      <c r="G13" s="32"/>
      <c r="H13" s="33"/>
      <c r="I13" s="31" t="e">
        <v>#VALUE!</v>
      </c>
      <c r="J13" s="31" t="e">
        <v>#VALUE!</v>
      </c>
      <c r="K13" s="55" t="e">
        <v>#VALUE!</v>
      </c>
      <c r="L13" s="31" t="e">
        <v>#VALUE!</v>
      </c>
      <c r="M13" s="45" t="e">
        <v>#VALUE!</v>
      </c>
      <c r="N13" s="46" t="e">
        <v>#VALUE!</v>
      </c>
      <c r="O13" s="48" t="e">
        <v>#VALUE!</v>
      </c>
      <c r="P13" s="37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54"/>
      <c r="L14" s="27"/>
      <c r="M14" s="43"/>
      <c r="N14" s="27"/>
      <c r="O14" s="27"/>
      <c r="P14" s="3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1"/>
      <c r="C15" s="1" t="s">
        <v>23</v>
      </c>
      <c r="D15" s="51">
        <v>17398.87</v>
      </c>
      <c r="E15" s="51">
        <v>2595.7399999999998</v>
      </c>
      <c r="F15" s="51">
        <v>27397.14</v>
      </c>
      <c r="G15" s="51">
        <v>26072.510000000002</v>
      </c>
      <c r="H15" s="51"/>
      <c r="I15" s="51"/>
      <c r="J15" s="51"/>
      <c r="K15" s="51"/>
      <c r="L15" s="51"/>
      <c r="M15" s="51"/>
      <c r="N15" s="51"/>
      <c r="O15" s="51"/>
      <c r="P15" s="5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1"/>
      <c r="C16" s="13" t="s">
        <v>24</v>
      </c>
      <c r="D16" s="51">
        <v>89</v>
      </c>
      <c r="E16" s="51">
        <v>342</v>
      </c>
      <c r="F16" s="51">
        <v>402</v>
      </c>
      <c r="G16" s="51">
        <v>1248.7</v>
      </c>
      <c r="H16" s="51"/>
      <c r="I16" s="51"/>
      <c r="J16" s="51"/>
      <c r="K16" s="51"/>
      <c r="L16" s="51"/>
      <c r="M16" s="51"/>
      <c r="N16" s="51"/>
      <c r="O16" s="51"/>
      <c r="P16" s="5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1"/>
      <c r="C17" s="13" t="s">
        <v>25</v>
      </c>
      <c r="D17" s="51">
        <v>118.93</v>
      </c>
      <c r="E17" s="51">
        <v>16.5</v>
      </c>
      <c r="F17" s="51">
        <v>101.68</v>
      </c>
      <c r="G17" s="51">
        <v>46.93</v>
      </c>
      <c r="H17" s="51"/>
      <c r="I17" s="51"/>
      <c r="J17" s="51"/>
      <c r="K17" s="51"/>
      <c r="L17" s="51"/>
      <c r="M17" s="51"/>
      <c r="N17" s="51"/>
      <c r="O17" s="51"/>
      <c r="P17" s="5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1"/>
      <c r="C18" s="13" t="s">
        <v>26</v>
      </c>
      <c r="D18" s="51">
        <v>288</v>
      </c>
      <c r="E18" s="51">
        <v>0</v>
      </c>
      <c r="F18" s="51">
        <v>145</v>
      </c>
      <c r="G18" s="51">
        <v>205.2</v>
      </c>
      <c r="H18" s="51"/>
      <c r="I18" s="51"/>
      <c r="J18" s="51"/>
      <c r="K18" s="51"/>
      <c r="L18" s="51"/>
      <c r="M18" s="51"/>
      <c r="N18" s="51"/>
      <c r="O18" s="51"/>
      <c r="P18" s="5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1"/>
      <c r="C19" s="13" t="s">
        <v>27</v>
      </c>
      <c r="D19" s="51">
        <v>0</v>
      </c>
      <c r="E19" s="51">
        <v>0</v>
      </c>
      <c r="F19" s="51">
        <v>0</v>
      </c>
      <c r="G19" s="51">
        <v>0</v>
      </c>
      <c r="H19" s="51"/>
      <c r="I19" s="51"/>
      <c r="J19" s="51"/>
      <c r="K19" s="51"/>
      <c r="L19" s="51"/>
      <c r="M19" s="51"/>
      <c r="N19" s="51"/>
      <c r="O19" s="51"/>
      <c r="P19" s="5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3"/>
      <c r="B20" s="3"/>
      <c r="C20" s="13" t="s">
        <v>28</v>
      </c>
      <c r="D20" s="51">
        <v>0</v>
      </c>
      <c r="E20" s="51">
        <v>6103.5</v>
      </c>
      <c r="F20" s="51">
        <v>4460.4400000000005</v>
      </c>
      <c r="G20" s="51">
        <v>2428.87</v>
      </c>
      <c r="H20" s="51"/>
      <c r="I20" s="51"/>
      <c r="J20" s="51"/>
      <c r="K20" s="51"/>
      <c r="L20" s="51"/>
      <c r="M20" s="51"/>
      <c r="N20" s="51"/>
      <c r="O20" s="51"/>
      <c r="P20" s="51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5">
      <c r="A21" s="1"/>
      <c r="B21" s="1"/>
      <c r="C21" s="13" t="s">
        <v>29</v>
      </c>
      <c r="D21" s="51">
        <v>115.79</v>
      </c>
      <c r="E21" s="51">
        <v>166.07</v>
      </c>
      <c r="F21" s="51">
        <v>0</v>
      </c>
      <c r="G21" s="51">
        <v>0</v>
      </c>
      <c r="H21" s="51"/>
      <c r="I21" s="51"/>
      <c r="J21" s="51"/>
      <c r="K21" s="51"/>
      <c r="L21" s="51"/>
      <c r="M21" s="51"/>
      <c r="N21" s="51"/>
      <c r="O21" s="51"/>
      <c r="P21" s="5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1"/>
      <c r="C22" s="13" t="s">
        <v>30</v>
      </c>
      <c r="D22" s="51">
        <v>138.38</v>
      </c>
      <c r="E22" s="51">
        <v>200.86</v>
      </c>
      <c r="F22" s="51">
        <v>1892.6699999999998</v>
      </c>
      <c r="G22" s="51">
        <v>434.11999999999995</v>
      </c>
      <c r="H22" s="51"/>
      <c r="I22" s="51"/>
      <c r="J22" s="51"/>
      <c r="K22" s="51"/>
      <c r="L22" s="51"/>
      <c r="M22" s="51"/>
      <c r="N22" s="51"/>
      <c r="O22" s="51"/>
      <c r="P22" s="51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1"/>
      <c r="C23" s="13" t="s">
        <v>31</v>
      </c>
      <c r="D23" s="51">
        <v>0</v>
      </c>
      <c r="E23" s="51">
        <v>0</v>
      </c>
      <c r="F23" s="51">
        <v>0</v>
      </c>
      <c r="G23" s="51">
        <v>0</v>
      </c>
      <c r="H23" s="51"/>
      <c r="I23" s="51"/>
      <c r="K23" s="51"/>
      <c r="L23" s="51"/>
      <c r="M23" s="51"/>
      <c r="N23" s="51"/>
      <c r="O23" s="51"/>
      <c r="P23" s="5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1">
        <v>435.75</v>
      </c>
      <c r="E24" s="51">
        <v>800</v>
      </c>
      <c r="F24" s="51">
        <v>0</v>
      </c>
      <c r="G24" s="51">
        <v>0</v>
      </c>
      <c r="H24" s="51"/>
      <c r="I24" s="33"/>
      <c r="J24" s="51"/>
      <c r="K24" s="51"/>
      <c r="L24" s="51"/>
      <c r="M24" s="51"/>
      <c r="N24" s="51"/>
      <c r="O24" s="51"/>
      <c r="P24" s="5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1">
        <v>0</v>
      </c>
      <c r="E25" s="51">
        <v>0</v>
      </c>
      <c r="F25" s="51">
        <v>0</v>
      </c>
      <c r="G25" s="51">
        <v>0</v>
      </c>
      <c r="H25" s="53"/>
      <c r="I25" s="33"/>
      <c r="J25" s="51"/>
      <c r="K25" s="51"/>
      <c r="L25" s="51"/>
      <c r="M25" s="51"/>
      <c r="N25" s="51"/>
      <c r="O25" s="51"/>
      <c r="P25" s="5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5">
        <f>SUM(D15:D25)</f>
        <v>18584.72</v>
      </c>
      <c r="E26" s="35">
        <f t="shared" ref="E26:P26" si="8">SUM(E15:E25)</f>
        <v>10224.67</v>
      </c>
      <c r="F26" s="35">
        <f>SUM(F15:F25)</f>
        <v>34398.93</v>
      </c>
      <c r="G26" s="35">
        <f>SUM(G15:G25)</f>
        <v>30436.33</v>
      </c>
      <c r="H26" s="35">
        <f>SUM(H15:H25)</f>
        <v>0</v>
      </c>
      <c r="I26" s="35">
        <f t="shared" si="8"/>
        <v>0</v>
      </c>
      <c r="J26" s="35">
        <f>SUM(J15:J24)</f>
        <v>0</v>
      </c>
      <c r="K26" s="35">
        <f>SUM(K15:K25)</f>
        <v>0</v>
      </c>
      <c r="L26" s="35">
        <f>SUM(L15:L25)</f>
        <v>0</v>
      </c>
      <c r="M26" s="35">
        <f>SUM(M15:M25)</f>
        <v>0</v>
      </c>
      <c r="N26" s="35">
        <f t="shared" si="8"/>
        <v>0</v>
      </c>
      <c r="O26" s="35">
        <f t="shared" si="8"/>
        <v>0</v>
      </c>
      <c r="P26" s="35">
        <f t="shared" si="8"/>
        <v>0</v>
      </c>
      <c r="Q26" s="49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1" t="e">
        <v>#VALUE!</v>
      </c>
      <c r="L27" s="26" t="e">
        <v>#VALUE!</v>
      </c>
      <c r="M27" s="44" t="e">
        <v>#VALUE!</v>
      </c>
      <c r="N27" s="31" t="e">
        <v>#VALUE!</v>
      </c>
      <c r="O27" s="12" t="s">
        <v>21</v>
      </c>
      <c r="P27" s="37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-5449.0500000000011</v>
      </c>
      <c r="E28" s="11">
        <f>SUM(E12-E26)</f>
        <v>3295.8199999999997</v>
      </c>
      <c r="F28" s="11">
        <f t="shared" ref="F28:O28" si="9">SUM(F12-F26)</f>
        <v>-22100.15</v>
      </c>
      <c r="G28" s="11">
        <f t="shared" si="9"/>
        <v>-18381.600000000002</v>
      </c>
      <c r="H28" s="11">
        <f t="shared" si="9"/>
        <v>0</v>
      </c>
      <c r="I28" s="11">
        <f t="shared" si="9"/>
        <v>0</v>
      </c>
      <c r="J28" s="11">
        <f t="shared" si="9"/>
        <v>0</v>
      </c>
      <c r="K28" s="11">
        <f t="shared" si="9"/>
        <v>0</v>
      </c>
      <c r="L28" s="11">
        <f t="shared" si="9"/>
        <v>0</v>
      </c>
      <c r="M28" s="11">
        <f t="shared" si="9"/>
        <v>0</v>
      </c>
      <c r="N28" s="11">
        <f t="shared" si="9"/>
        <v>0</v>
      </c>
      <c r="O28" s="11">
        <f t="shared" si="9"/>
        <v>0</v>
      </c>
      <c r="P28" s="11">
        <f>SUM(P6+P12-P26)</f>
        <v>-84778.610000000044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2">
        <v>0</v>
      </c>
      <c r="L29" s="29">
        <v>0</v>
      </c>
      <c r="M29" s="18"/>
      <c r="N29" s="47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0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55000000000000004">
      <c r="A31" s="1"/>
      <c r="B31" s="1"/>
      <c r="C31" s="1" t="s">
        <v>37</v>
      </c>
      <c r="D31" s="50">
        <v>870.03</v>
      </c>
      <c r="E31" s="50">
        <v>0</v>
      </c>
      <c r="F31" s="56">
        <v>950</v>
      </c>
      <c r="G31" s="57">
        <v>33754.57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98643</v>
      </c>
      <c r="P31" s="50">
        <f>SUM(D31:O31)</f>
        <v>134217.60000000001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-4579.0200000000013</v>
      </c>
      <c r="E33" s="20">
        <f>E28+E31+E6</f>
        <v>-1283.2000000000016</v>
      </c>
      <c r="F33" s="20">
        <f t="shared" ref="F33:N33" si="10">F28+F31+F6</f>
        <v>-22433.350000000002</v>
      </c>
      <c r="G33" s="20">
        <f t="shared" si="10"/>
        <v>-7060.3800000000047</v>
      </c>
      <c r="H33" s="20">
        <f t="shared" si="10"/>
        <v>-7060.3800000000047</v>
      </c>
      <c r="I33" s="20">
        <f t="shared" si="10"/>
        <v>-7060.3800000000047</v>
      </c>
      <c r="J33" s="20">
        <f t="shared" si="10"/>
        <v>-7060.3800000000047</v>
      </c>
      <c r="K33" s="20">
        <f t="shared" si="10"/>
        <v>-7060.3800000000047</v>
      </c>
      <c r="L33" s="20">
        <f>L28+L31+L6</f>
        <v>-7060.3800000000047</v>
      </c>
      <c r="M33" s="20">
        <f t="shared" si="10"/>
        <v>-7060.3800000000047</v>
      </c>
      <c r="N33" s="20">
        <f t="shared" si="10"/>
        <v>-7060.3800000000047</v>
      </c>
      <c r="O33" s="20">
        <f t="shared" ref="O33:P33" si="11">O28+O31</f>
        <v>98643</v>
      </c>
      <c r="P33" s="20">
        <f t="shared" si="11"/>
        <v>49438.989999999962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Noureddine Eid</cp:lastModifiedBy>
  <dcterms:created xsi:type="dcterms:W3CDTF">2011-05-30T15:34:37Z</dcterms:created>
  <dcterms:modified xsi:type="dcterms:W3CDTF">2026-07-03T19:01:44Z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