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fileSharing readOnlyRecommended="1"/>
  <workbookPr defaultThemeVersion="166925"/>
  <mc:AlternateContent xmlns:mc="http://schemas.openxmlformats.org/markup-compatibility/2006">
    <mc:Choice Requires="x15">
      <x15ac:absPath xmlns:x15ac="http://schemas.microsoft.com/office/spreadsheetml/2010/11/ac" url="/Users/kahlil/Dropbox/Coconut farmer project  fundraising/2022 reporting/"/>
    </mc:Choice>
  </mc:AlternateContent>
  <xr:revisionPtr revIDLastSave="0" documentId="13_ncr:1_{9308D3D9-735F-6F43-AF5B-DA9BD08141A8}" xr6:coauthVersionLast="47" xr6:coauthVersionMax="47" xr10:uidLastSave="{00000000-0000-0000-0000-000000000000}"/>
  <bookViews>
    <workbookView xWindow="5060" yWindow="3540" windowWidth="27240" windowHeight="15980" activeTab="2" xr2:uid="{0D1D87D7-541F-5446-955B-1AD77A9EBE90}"/>
  </bookViews>
  <sheets>
    <sheet name="Funding Allocation Summary Prod" sheetId="1" r:id="rId1"/>
    <sheet name="Funding Allocation Details" sheetId="2" r:id="rId2"/>
    <sheet name="Coconut Products" sheetId="3" r:id="rId3"/>
  </sheets>
  <externalReferences>
    <externalReference r:id="rId4"/>
    <externalReference r:id="rId5"/>
  </externalReferenc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2" i="2" l="1"/>
  <c r="J43" i="2"/>
  <c r="J44" i="2"/>
  <c r="J48" i="2"/>
  <c r="I48" i="2"/>
  <c r="H19" i="2"/>
  <c r="H48" i="2"/>
  <c r="G48" i="2"/>
  <c r="F15" i="2"/>
  <c r="F16" i="2"/>
  <c r="F17" i="2"/>
  <c r="F21" i="2"/>
  <c r="F29" i="2"/>
  <c r="F30" i="2"/>
  <c r="F31" i="2"/>
  <c r="F32" i="2"/>
  <c r="F33" i="2"/>
  <c r="F34" i="2"/>
  <c r="F35" i="2"/>
  <c r="F37" i="2"/>
  <c r="F38" i="2"/>
  <c r="F39" i="2"/>
  <c r="F40" i="2"/>
  <c r="F41" i="2"/>
  <c r="F45" i="2"/>
  <c r="F48" i="2"/>
  <c r="E48" i="2"/>
  <c r="D18" i="2"/>
  <c r="D20" i="2"/>
  <c r="D22" i="2"/>
  <c r="D23" i="2"/>
  <c r="D24" i="2"/>
  <c r="D25" i="2"/>
  <c r="D26" i="2"/>
  <c r="D27" i="2"/>
  <c r="D28" i="2"/>
  <c r="D36" i="2"/>
  <c r="D46" i="2"/>
  <c r="D48" i="2"/>
  <c r="C48" i="2"/>
  <c r="I9" i="2"/>
  <c r="H10" i="2"/>
  <c r="H9" i="2"/>
  <c r="D4" i="2"/>
  <c r="D5" i="2"/>
  <c r="D8" i="2"/>
  <c r="E8" i="2"/>
  <c r="E7" i="2"/>
  <c r="E6" i="2"/>
  <c r="E5" i="2"/>
  <c r="E4" i="2"/>
  <c r="E3" i="2"/>
  <c r="E20" i="1"/>
  <c r="D12" i="1"/>
  <c r="D13" i="1"/>
  <c r="D16" i="1"/>
  <c r="D17" i="1"/>
  <c r="D18" i="1"/>
  <c r="D19" i="1"/>
  <c r="D20" i="1"/>
  <c r="C20" i="1"/>
  <c r="B20" i="1"/>
  <c r="B4" i="1"/>
  <c r="B8" i="1"/>
  <c r="C8" i="1"/>
  <c r="C7" i="1"/>
  <c r="C6" i="1"/>
  <c r="C5" i="1"/>
  <c r="C4" i="1"/>
  <c r="C3" i="1"/>
</calcChain>
</file>

<file path=xl/sharedStrings.xml><?xml version="1.0" encoding="utf-8"?>
<sst xmlns="http://schemas.openxmlformats.org/spreadsheetml/2006/main" count="161" uniqueCount="95">
  <si>
    <t>Summary  of Project Funds  Allocation</t>
  </si>
  <si>
    <t>Percent Allocation</t>
  </si>
  <si>
    <t>Global Giving Processing and Service</t>
  </si>
  <si>
    <t>Construction of Organic Coconut Processing Facility</t>
  </si>
  <si>
    <t>Development of Organic Coconut Processed Products</t>
  </si>
  <si>
    <t xml:space="preserve">Transportation </t>
  </si>
  <si>
    <t>Balance</t>
  </si>
  <si>
    <t>TOTAL</t>
  </si>
  <si>
    <t>Organic Coconut Processed Product Made During Quality Production Method Development</t>
  </si>
  <si>
    <t>Date of Production</t>
  </si>
  <si>
    <t>Organic Virgin Coconut Oil (L)</t>
  </si>
  <si>
    <t>Organic Coconut honey (L)</t>
  </si>
  <si>
    <t>Organic Coconut Sap Drink (Liter)</t>
  </si>
  <si>
    <t>Organic Coconut  sugar (Kg)</t>
  </si>
  <si>
    <t>Global Giving Funds Raised</t>
  </si>
  <si>
    <t>12% Global Giving Processing and Service Fee</t>
  </si>
  <si>
    <t>Fund Received from Global Giving</t>
  </si>
  <si>
    <t>Philippine     Peso</t>
  </si>
  <si>
    <t xml:space="preserve"> Peso to USD rate </t>
  </si>
  <si>
    <t>Training</t>
  </si>
  <si>
    <t xml:space="preserve"> 11/24/2021 </t>
  </si>
  <si>
    <t xml:space="preserve"> 12/24/2021 </t>
  </si>
  <si>
    <t xml:space="preserve"> Total Fund  Received </t>
  </si>
  <si>
    <t xml:space="preserve"> How Donation for Support 1000 Philippine Coconut Farmers Project was  used from October to January, 2021</t>
  </si>
  <si>
    <t>Date</t>
  </si>
  <si>
    <t xml:space="preserve">Organic Coconut Processing Facility Construction </t>
  </si>
  <si>
    <t xml:space="preserve">Labor for Organic Processing </t>
  </si>
  <si>
    <t>Training Expense</t>
  </si>
  <si>
    <t>Supply for Production Development of Organic Processed Products</t>
  </si>
  <si>
    <t>Note</t>
  </si>
  <si>
    <t>Staff Responsibilities</t>
  </si>
  <si>
    <t>Staff output for the month</t>
  </si>
  <si>
    <t>Philippine Peso (PHP)</t>
  </si>
  <si>
    <t>US Dollar ($)</t>
  </si>
  <si>
    <t>CV#6419</t>
  </si>
  <si>
    <t>One (1) Food processing production staff</t>
  </si>
  <si>
    <t>Aid in preparation of the facility (cleaning, reconditioning), buying of supplies, utensils and scouting of equipment suppliers.</t>
  </si>
  <si>
    <t xml:space="preserve">Quotations from suppliers, build up of initial consumable supplies, a more prepared facility </t>
  </si>
  <si>
    <t>Receive training; learn and amster the holistic VCO and coco products production system of FARMCOOP; Improvement of production efficiency.</t>
  </si>
  <si>
    <t xml:space="preserve">A more effiocient production system; prodcution staff who are more efficient and have thorough knowledge of all  the rationale of the processes they conduct. </t>
  </si>
  <si>
    <t xml:space="preserve">Produce samples and keep them for further product improvement, setting of production standards, and keep retention samples for physico-chemical and microbiological analysis and shelflife study; </t>
  </si>
  <si>
    <t xml:space="preserve">Have data and product information re Nutritional facts and physico-chemical and microbioligical characteristics of the products. </t>
  </si>
  <si>
    <t>CV#6432</t>
  </si>
  <si>
    <t>Construction supplies for VCO Processing Room-CI#17732</t>
  </si>
  <si>
    <t>CV#6441</t>
  </si>
  <si>
    <t xml:space="preserve">(1 )Food processing Production staff, (1) Food technologist, (1) Production administrator, (1) Coop coordinator, (1)Production Finance Administrator </t>
  </si>
  <si>
    <t xml:space="preserve">To thoroughly learn the tranferred technology re coconut food  processing and be able to relay the transferred technology to all FARMCOOP personnel who will be involved in the VCO and other coocnut food product processing. To develop a system of production applicable to FARMCOOP based on the learned technology. </t>
  </si>
  <si>
    <t xml:space="preserve">Re-echoing of training. Development of production system and overall business plan for FARMCOOP's venture in VCO and other coconut food product processing. </t>
  </si>
  <si>
    <t>CV#6477</t>
  </si>
  <si>
    <t>Labor for construction of organic coconut production facility (11/11/2021-11/25/2021)</t>
  </si>
  <si>
    <t>Two (2) Food processing production staff</t>
  </si>
  <si>
    <t>Do actual production dry runs, prior to the formal opening, using the final facility and equipment set up; Help prepare and set up the facility for the launching,  and and other coconut product.</t>
  </si>
  <si>
    <t xml:space="preserve">A crew, set of equipment, and a facility ready for actual  official production of VCO and other coco products for market.  </t>
  </si>
  <si>
    <t>Labor for construction of organic coconut production facility (11/22/2021-11/26/2021)</t>
  </si>
  <si>
    <t>Temporary</t>
  </si>
  <si>
    <t>contruction supplies</t>
  </si>
  <si>
    <t>CV#6499</t>
  </si>
  <si>
    <t>Construction supplies for VCO Processing Room-CI#17946</t>
  </si>
  <si>
    <t>CV#6501</t>
  </si>
  <si>
    <t>VCO Painting Labor 11/27-12/03/2021</t>
  </si>
  <si>
    <t>CV#6524</t>
  </si>
  <si>
    <t>Installation of acryclic window glass-labor and materials for VCO processing plant</t>
  </si>
  <si>
    <t>CV#6531</t>
  </si>
  <si>
    <t>Initial production of finished products stocks (to be given to guests during launching).</t>
  </si>
  <si>
    <t>1 liters VCO, 0.5 kg coco sugar, 4 Liters coco honey, 4 Liters  coco sap drink</t>
  </si>
  <si>
    <t xml:space="preserve">Building up of stocks ready for selling </t>
  </si>
  <si>
    <t>1 liter VCO, 8.2kg coco sugar, 6 liters coco honey, 1 liters coco sap drink</t>
  </si>
  <si>
    <t>1.5 liters VCO, 1kg coco sugar, 6 liters coco honey, 6 Liters coco sap drink</t>
  </si>
  <si>
    <t>2 liters VCO, 2 kg coco sugar, 12 liters coco honey, 8 Liters coco sap drink</t>
  </si>
  <si>
    <t>Lauching preparation (general cleaning of the facility and the surrounding area, assists in decoration and preparation of the program area, bottling/packing of samples as giveaways for guests, etc.)</t>
  </si>
  <si>
    <t>A facility ready to accommodate guests for the launching and is also ready for Food and Drug Aministration visit on the daya after the launching.</t>
  </si>
  <si>
    <t>CV#6536</t>
  </si>
  <si>
    <t>One (1) Coconut Sap or Toddy Collector</t>
  </si>
  <si>
    <t>Maintenance (cleaning and conditioning of the tree, its immediate surrounding, and sap catching receptacles) of the coconut tree and every 3 hour collection of coconut sap and endorsement of the sap to the delivery rider (going to the production facility)</t>
  </si>
  <si>
    <t xml:space="preserve">30 gallons of sap </t>
  </si>
  <si>
    <t>CV#6544</t>
  </si>
  <si>
    <t>Construction supplies for VCO Processing Room-CI#17982 &amp; 17984</t>
  </si>
  <si>
    <t>CV#6552</t>
  </si>
  <si>
    <t xml:space="preserve">40 gallons of sap </t>
  </si>
  <si>
    <t>CV#6559</t>
  </si>
  <si>
    <t>Building up of stocks ready for selling (VCO extraction, honey and sugar cooking, sap juice pasteurization)</t>
  </si>
  <si>
    <t>2.2 liters VCO, 1.2kg coco sugar, 10 Liters coco honey, 8 Liters coco sap drink</t>
  </si>
  <si>
    <t>2.5 liters VCO, 1.5kg coco sugar, 9 Liters coco honey, 8 Liters coco sap drink</t>
  </si>
  <si>
    <t>3.5 liters VCO, 2kg coco sugar, 12 Liters coco honey, 8 Liters coco sap drink</t>
  </si>
  <si>
    <t>CV#6568</t>
  </si>
  <si>
    <t>Purchase of Coconut at Libay-Libay,Maco-12/28/2021</t>
  </si>
  <si>
    <t>Purchase of Coconut at Libay-Libay,Maco-dehusked coconut@8.50kg 12/28/2021</t>
  </si>
  <si>
    <t xml:space="preserve">One (1) Farm Level Quality Controller </t>
  </si>
  <si>
    <t>Manually check the individual quality of nuts that will be dlievered to the processing facility.</t>
  </si>
  <si>
    <t xml:space="preserve">1487 nuts were quality checked </t>
  </si>
  <si>
    <t>CV#6572</t>
  </si>
  <si>
    <t>Construction supplies for VCO Processing Room-CI#18113;18121 and 18134</t>
  </si>
  <si>
    <t>Three (3) Food processing production staff</t>
  </si>
  <si>
    <t/>
  </si>
  <si>
    <t>Funding Allocation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</si>
</sst>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quot;$&quot;#,##0.00"/>
    <numFmt numFmtId="166" formatCode="mm/dd/yyyy;@"/>
    <numFmt numFmtId="167" formatCode="_(* #,##0_);_(* \(#,##0\);_(* &quot;-&quot;??_);_(@_)"/>
    <numFmt numFmtId="168" formatCode="[$-3409]mmmm\ dd\,\ yyyy;@"/>
    <numFmt numFmtId="169" formatCode="_([$PHP]\ * #,##0.00_);_([$PHP]\ * \(#,##0.00\);_([$PHP]\ * &quot;-&quot;??_);_(@_)"/>
  </numFmts>
  <fonts count="10" x14ac:knownFonts="1">
    <font>
      <sz val="12"/>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sz val="11"/>
      <name val="Calibri"/>
      <family val="2"/>
      <scheme val="minor"/>
    </font>
    <font>
      <sz val="11"/>
      <color theme="1"/>
      <name val="Calibri"/>
      <family val="2"/>
      <scheme val="minor"/>
    </font>
    <font>
      <sz val="12"/>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xf numFmtId="0" fontId="0" fillId="0" borderId="4" xfId="0" applyBorder="1" applyAlignment="1">
      <alignment wrapText="1"/>
    </xf>
    <xf numFmtId="44" fontId="0" fillId="0" borderId="4" xfId="2" applyFont="1" applyFill="1" applyBorder="1" applyAlignment="1">
      <alignment wrapText="1"/>
    </xf>
    <xf numFmtId="9" fontId="0" fillId="0" borderId="3" xfId="3" applyFont="1" applyFill="1" applyBorder="1" applyAlignment="1">
      <alignment horizontal="center"/>
    </xf>
    <xf numFmtId="0" fontId="0" fillId="0" borderId="5" xfId="0" applyBorder="1" applyAlignment="1">
      <alignment wrapText="1"/>
    </xf>
    <xf numFmtId="164" fontId="0" fillId="0" borderId="5" xfId="2" applyNumberFormat="1" applyFont="1" applyFill="1" applyBorder="1" applyAlignment="1"/>
    <xf numFmtId="9" fontId="0" fillId="0" borderId="6" xfId="3" applyFont="1" applyFill="1" applyBorder="1" applyAlignment="1">
      <alignment horizontal="center"/>
    </xf>
    <xf numFmtId="0" fontId="0" fillId="0" borderId="7" xfId="0" applyBorder="1" applyAlignment="1">
      <alignment wrapText="1"/>
    </xf>
    <xf numFmtId="164" fontId="0" fillId="0" borderId="7" xfId="2" applyNumberFormat="1" applyFont="1" applyFill="1" applyBorder="1" applyAlignment="1"/>
    <xf numFmtId="9" fontId="0" fillId="0" borderId="8" xfId="3" applyFont="1" applyFill="1" applyBorder="1" applyAlignment="1">
      <alignment horizontal="center"/>
    </xf>
    <xf numFmtId="165" fontId="3" fillId="0" borderId="0" xfId="0" applyNumberFormat="1" applyFont="1" applyAlignment="1">
      <alignment horizontal="center" vertical="center" wrapText="1"/>
    </xf>
    <xf numFmtId="43" fontId="3" fillId="0" borderId="0" xfId="0" applyNumberFormat="1" applyFont="1" applyAlignment="1">
      <alignment horizontal="center" vertical="center"/>
    </xf>
    <xf numFmtId="0" fontId="2" fillId="0" borderId="0" xfId="0" applyFont="1"/>
    <xf numFmtId="0" fontId="0" fillId="0" borderId="9" xfId="0" applyBorder="1" applyAlignment="1">
      <alignment horizontal="center"/>
    </xf>
    <xf numFmtId="0" fontId="0" fillId="0" borderId="9" xfId="0" applyBorder="1" applyAlignment="1">
      <alignment horizontal="center" wrapText="1"/>
    </xf>
    <xf numFmtId="166" fontId="0" fillId="0" borderId="0" xfId="0" applyNumberFormat="1" applyAlignment="1">
      <alignment horizontal="center" vertical="center"/>
    </xf>
    <xf numFmtId="0" fontId="0" fillId="0" borderId="0" xfId="0" applyAlignment="1">
      <alignment horizontal="right"/>
    </xf>
    <xf numFmtId="2" fontId="0" fillId="0" borderId="0" xfId="0" applyNumberFormat="1" applyAlignment="1">
      <alignment horizontal="right"/>
    </xf>
    <xf numFmtId="43" fontId="0" fillId="0" borderId="0" xfId="1" applyFont="1" applyFill="1" applyBorder="1" applyAlignment="1">
      <alignment horizontal="center"/>
    </xf>
    <xf numFmtId="167" fontId="0" fillId="0" borderId="0" xfId="1" applyNumberFormat="1" applyFont="1" applyFill="1" applyBorder="1" applyAlignment="1"/>
    <xf numFmtId="167" fontId="0" fillId="0" borderId="0" xfId="1" applyNumberFormat="1" applyFont="1" applyFill="1" applyBorder="1" applyAlignment="1">
      <alignment horizontal="center"/>
    </xf>
    <xf numFmtId="2" fontId="0" fillId="0" borderId="0" xfId="1" applyNumberFormat="1" applyFont="1" applyFill="1" applyBorder="1" applyAlignment="1">
      <alignment horizontal="center"/>
    </xf>
    <xf numFmtId="166" fontId="0" fillId="0" borderId="10" xfId="0" applyNumberFormat="1" applyBorder="1" applyAlignment="1">
      <alignment horizontal="center"/>
    </xf>
    <xf numFmtId="43" fontId="0" fillId="0" borderId="10" xfId="1" applyFont="1" applyFill="1" applyBorder="1" applyAlignment="1">
      <alignment horizontal="center"/>
    </xf>
    <xf numFmtId="167" fontId="0" fillId="0" borderId="10" xfId="1" applyNumberFormat="1" applyFont="1" applyFill="1" applyBorder="1" applyAlignment="1"/>
    <xf numFmtId="167" fontId="0" fillId="0" borderId="10" xfId="1" applyNumberFormat="1" applyFont="1" applyFill="1" applyBorder="1" applyAlignment="1">
      <alignment horizontal="center"/>
    </xf>
    <xf numFmtId="2" fontId="0" fillId="0" borderId="10" xfId="1" applyNumberFormat="1" applyFont="1" applyFill="1" applyBorder="1" applyAlignment="1">
      <alignment horizontal="center"/>
    </xf>
    <xf numFmtId="0" fontId="0" fillId="0" borderId="11" xfId="0" applyBorder="1" applyAlignment="1">
      <alignment horizontal="right"/>
    </xf>
    <xf numFmtId="1" fontId="0" fillId="0" borderId="11" xfId="0" applyNumberFormat="1" applyBorder="1" applyAlignment="1">
      <alignment horizontal="right"/>
    </xf>
    <xf numFmtId="167" fontId="0" fillId="0" borderId="11" xfId="1" applyNumberFormat="1" applyFont="1" applyFill="1" applyBorder="1" applyAlignment="1">
      <alignment horizontal="right"/>
    </xf>
    <xf numFmtId="43" fontId="0" fillId="0" borderId="0" xfId="1" applyFont="1" applyFill="1"/>
    <xf numFmtId="166"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44" fontId="0" fillId="0" borderId="0" xfId="2" applyFont="1" applyFill="1"/>
    <xf numFmtId="0" fontId="0" fillId="0" borderId="0" xfId="0" applyAlignment="1">
      <alignment horizontal="right" wrapText="1"/>
    </xf>
    <xf numFmtId="164" fontId="0" fillId="0" borderId="0" xfId="2" applyNumberFormat="1" applyFont="1" applyFill="1" applyAlignment="1">
      <alignment wrapText="1"/>
    </xf>
    <xf numFmtId="44" fontId="0" fillId="0" borderId="0" xfId="2" applyFont="1" applyFill="1" applyBorder="1"/>
    <xf numFmtId="164" fontId="0" fillId="0" borderId="0" xfId="2" applyNumberFormat="1" applyFont="1" applyFill="1" applyBorder="1"/>
    <xf numFmtId="166"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right" wrapText="1" indent="1"/>
    </xf>
    <xf numFmtId="165" fontId="3" fillId="0" borderId="16" xfId="0" applyNumberFormat="1" applyFont="1" applyBorder="1" applyAlignment="1">
      <alignment horizontal="center" vertical="center" wrapText="1"/>
    </xf>
    <xf numFmtId="166" fontId="3" fillId="0" borderId="0" xfId="0" applyNumberFormat="1" applyFont="1" applyAlignment="1">
      <alignment horizontal="center"/>
    </xf>
    <xf numFmtId="165" fontId="4" fillId="2" borderId="17" xfId="0" applyNumberFormat="1" applyFont="1" applyFill="1" applyBorder="1" applyAlignment="1">
      <alignment horizontal="right" wrapText="1"/>
    </xf>
    <xf numFmtId="165" fontId="4" fillId="0" borderId="0" xfId="0" applyNumberFormat="1" applyFont="1" applyAlignment="1">
      <alignment horizontal="center" wrapText="1"/>
    </xf>
    <xf numFmtId="43" fontId="4" fillId="0" borderId="0" xfId="0" applyNumberFormat="1" applyFont="1" applyAlignment="1">
      <alignment horizontal="center" wrapText="1"/>
    </xf>
    <xf numFmtId="43" fontId="4" fillId="0" borderId="0" xfId="0" applyNumberFormat="1" applyFont="1" applyAlignment="1">
      <alignment horizontal="left"/>
    </xf>
    <xf numFmtId="44" fontId="0" fillId="0" borderId="0" xfId="0" applyNumberFormat="1"/>
    <xf numFmtId="165" fontId="4" fillId="0" borderId="14" xfId="0" applyNumberFormat="1" applyFont="1" applyBorder="1" applyAlignment="1">
      <alignment horizontal="right" wrapText="1"/>
    </xf>
    <xf numFmtId="0" fontId="0" fillId="0" borderId="0" xfId="0" applyAlignment="1">
      <alignment horizontal="left"/>
    </xf>
    <xf numFmtId="0" fontId="2" fillId="3" borderId="13" xfId="0" applyFont="1" applyFill="1" applyBorder="1" applyAlignment="1">
      <alignment horizontal="center"/>
    </xf>
    <xf numFmtId="166"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0" fillId="3" borderId="15" xfId="0" applyFill="1" applyBorder="1" applyAlignment="1">
      <alignment horizontal="center" vertical="center" wrapText="1"/>
    </xf>
    <xf numFmtId="0" fontId="0" fillId="3" borderId="12" xfId="0" applyFill="1" applyBorder="1" applyAlignment="1">
      <alignment horizontal="center" vertical="center" wrapText="1"/>
    </xf>
    <xf numFmtId="0" fontId="5" fillId="0" borderId="13" xfId="0" applyFont="1" applyBorder="1" applyAlignment="1">
      <alignment horizontal="center" vertical="center" wrapText="1"/>
    </xf>
    <xf numFmtId="166" fontId="5" fillId="0" borderId="0" xfId="0" applyNumberFormat="1" applyFont="1" applyAlignment="1">
      <alignment horizontal="center" vertical="center"/>
    </xf>
    <xf numFmtId="0" fontId="5" fillId="0" borderId="0" xfId="0" applyFont="1" applyAlignment="1">
      <alignment horizontal="center" vertical="center"/>
    </xf>
    <xf numFmtId="0" fontId="0" fillId="0" borderId="13" xfId="0" applyBorder="1" applyAlignment="1">
      <alignment horizontal="center" vertical="center" wrapText="1"/>
    </xf>
    <xf numFmtId="0" fontId="0" fillId="3" borderId="13" xfId="0" applyFill="1" applyBorder="1" applyAlignment="1">
      <alignment horizontal="center" vertical="center" wrapText="1"/>
    </xf>
    <xf numFmtId="166" fontId="6" fillId="0" borderId="0" xfId="0" quotePrefix="1" applyNumberFormat="1" applyFont="1" applyAlignment="1">
      <alignment horizontal="center"/>
    </xf>
    <xf numFmtId="168" fontId="6" fillId="0" borderId="0" xfId="0" quotePrefix="1" applyNumberFormat="1" applyFont="1" applyAlignment="1">
      <alignment horizontal="center"/>
    </xf>
    <xf numFmtId="169" fontId="0" fillId="0" borderId="13" xfId="0" applyNumberFormat="1" applyBorder="1" applyAlignment="1">
      <alignment horizontal="center" vertical="center"/>
    </xf>
    <xf numFmtId="44" fontId="0" fillId="3" borderId="13" xfId="2" applyFont="1" applyFill="1" applyBorder="1" applyAlignment="1">
      <alignment horizontal="center" vertical="center"/>
    </xf>
    <xf numFmtId="166" fontId="0" fillId="0" borderId="0" xfId="0" applyNumberFormat="1" applyAlignment="1">
      <alignment horizontal="center" vertical="top"/>
    </xf>
    <xf numFmtId="14" fontId="0" fillId="0" borderId="0" xfId="0" applyNumberFormat="1" applyAlignment="1">
      <alignment horizontal="center" vertical="top"/>
    </xf>
    <xf numFmtId="169" fontId="0" fillId="0" borderId="13" xfId="1" applyNumberFormat="1" applyFont="1" applyFill="1" applyBorder="1" applyAlignment="1">
      <alignment horizontal="right" vertical="center"/>
    </xf>
    <xf numFmtId="44" fontId="0" fillId="3" borderId="0" xfId="2" applyFont="1" applyFill="1" applyBorder="1" applyAlignment="1">
      <alignment horizontal="center" vertical="center"/>
    </xf>
    <xf numFmtId="0" fontId="0" fillId="0" borderId="13" xfId="0" applyBorder="1" applyAlignment="1">
      <alignment wrapText="1"/>
    </xf>
    <xf numFmtId="0" fontId="0" fillId="0" borderId="0" xfId="0" applyAlignment="1">
      <alignment horizontal="center" vertical="center"/>
    </xf>
    <xf numFmtId="0" fontId="1" fillId="0" borderId="13" xfId="0" applyFont="1" applyBorder="1" applyAlignment="1">
      <alignment horizontal="center" vertical="center" wrapText="1"/>
    </xf>
    <xf numFmtId="44" fontId="0" fillId="3" borderId="13" xfId="2" applyFont="1" applyFill="1" applyBorder="1" applyAlignment="1">
      <alignment horizontal="right" vertical="center"/>
    </xf>
    <xf numFmtId="0" fontId="0" fillId="0" borderId="0" xfId="0" applyAlignment="1">
      <alignment horizontal="left" vertical="center" wrapText="1"/>
    </xf>
    <xf numFmtId="169" fontId="0" fillId="0" borderId="13" xfId="0" applyNumberFormat="1" applyBorder="1"/>
    <xf numFmtId="44" fontId="0" fillId="3" borderId="13" xfId="2" applyFont="1" applyFill="1" applyBorder="1"/>
    <xf numFmtId="44" fontId="0" fillId="3" borderId="0" xfId="2" applyFont="1" applyFill="1" applyBorder="1"/>
    <xf numFmtId="169" fontId="7" fillId="0" borderId="13" xfId="1" applyNumberFormat="1" applyFont="1" applyFill="1" applyBorder="1"/>
    <xf numFmtId="44" fontId="7" fillId="3" borderId="13" xfId="2" applyFont="1" applyFill="1" applyBorder="1"/>
    <xf numFmtId="0" fontId="0" fillId="0" borderId="13" xfId="1" applyNumberFormat="1" applyFont="1" applyFill="1" applyBorder="1" applyAlignment="1">
      <alignment wrapText="1"/>
    </xf>
    <xf numFmtId="44" fontId="7" fillId="3" borderId="0" xfId="2" applyFont="1" applyFill="1" applyBorder="1"/>
    <xf numFmtId="0" fontId="7" fillId="0" borderId="13" xfId="1" applyNumberFormat="1" applyFont="1" applyFill="1" applyBorder="1" applyAlignment="1">
      <alignment wrapText="1"/>
    </xf>
    <xf numFmtId="44" fontId="8" fillId="3" borderId="13" xfId="2" applyFont="1" applyFill="1" applyBorder="1" applyAlignment="1">
      <alignment horizontal="right" vertical="center"/>
    </xf>
    <xf numFmtId="0" fontId="0" fillId="0" borderId="13" xfId="0" applyBorder="1" applyAlignment="1">
      <alignment horizontal="left" vertical="center" wrapText="1"/>
    </xf>
    <xf numFmtId="14" fontId="3" fillId="0" borderId="0" xfId="0" applyNumberFormat="1" applyFont="1" applyAlignment="1">
      <alignment horizontal="center"/>
    </xf>
    <xf numFmtId="49" fontId="3" fillId="0" borderId="13" xfId="0" applyNumberFormat="1" applyFont="1" applyBorder="1" applyAlignment="1">
      <alignment wrapText="1"/>
    </xf>
    <xf numFmtId="49" fontId="3" fillId="0" borderId="0" xfId="0" applyNumberFormat="1" applyFont="1" applyAlignment="1">
      <alignment horizontal="center"/>
    </xf>
    <xf numFmtId="44" fontId="8" fillId="3" borderId="13" xfId="2" applyFont="1" applyFill="1" applyBorder="1" applyAlignment="1">
      <alignment horizontal="center" vertical="center"/>
    </xf>
    <xf numFmtId="166" fontId="2" fillId="0" borderId="9" xfId="0" applyNumberFormat="1" applyFont="1" applyBorder="1" applyAlignment="1">
      <alignment horizontal="center" vertical="center"/>
    </xf>
    <xf numFmtId="169" fontId="5" fillId="0" borderId="13" xfId="0" applyNumberFormat="1" applyFont="1" applyBorder="1" applyAlignment="1">
      <alignment horizontal="center" vertical="center" wrapText="1"/>
    </xf>
    <xf numFmtId="44" fontId="5" fillId="3" borderId="13" xfId="2" applyFont="1" applyFill="1" applyBorder="1" applyAlignment="1">
      <alignment horizontal="center" vertical="center" wrapText="1"/>
    </xf>
    <xf numFmtId="43" fontId="7" fillId="0" borderId="0" xfId="1" applyFont="1" applyFill="1" applyBorder="1"/>
    <xf numFmtId="43" fontId="7" fillId="0" borderId="0" xfId="1" applyFont="1" applyFill="1"/>
    <xf numFmtId="169" fontId="0" fillId="0" borderId="0" xfId="0" applyNumberFormat="1"/>
    <xf numFmtId="0" fontId="0" fillId="0" borderId="0" xfId="0" quotePrefix="1"/>
    <xf numFmtId="0" fontId="5" fillId="0" borderId="0" xfId="0" applyFont="1" applyAlignment="1">
      <alignment horizontal="right" wrapText="1"/>
    </xf>
    <xf numFmtId="13" fontId="0" fillId="0" borderId="0" xfId="1" quotePrefix="1" applyNumberFormat="1" applyFont="1" applyFill="1" applyAlignment="1">
      <alignment horizontal="center"/>
    </xf>
    <xf numFmtId="165" fontId="0" fillId="0" borderId="0" xfId="0" applyNumberFormat="1" applyAlignment="1">
      <alignment horizontal="right" wrapText="1"/>
    </xf>
    <xf numFmtId="43" fontId="0" fillId="0" borderId="0" xfId="1" applyFont="1" applyFill="1" applyBorder="1"/>
    <xf numFmtId="43" fontId="0" fillId="0" borderId="0" xfId="1" quotePrefix="1" applyFont="1" applyFill="1" applyAlignment="1">
      <alignment horizontal="center"/>
    </xf>
    <xf numFmtId="165" fontId="0" fillId="0" borderId="0" xfId="0" applyNumberFormat="1" applyAlignment="1">
      <alignment wrapText="1"/>
    </xf>
    <xf numFmtId="43" fontId="5" fillId="0" borderId="0" xfId="1" applyFont="1" applyFill="1" applyBorder="1"/>
    <xf numFmtId="43" fontId="0" fillId="0" borderId="0" xfId="0" applyNumberFormat="1" applyAlignment="1">
      <alignment wrapText="1"/>
    </xf>
    <xf numFmtId="39" fontId="5" fillId="0" borderId="0" xfId="0" applyNumberFormat="1" applyFont="1" applyAlignment="1">
      <alignment horizontal="right" wrapText="1"/>
    </xf>
    <xf numFmtId="3" fontId="0" fillId="0" borderId="0" xfId="0" applyNumberFormat="1" applyAlignment="1">
      <alignment horizontal="right" wrapText="1"/>
    </xf>
    <xf numFmtId="39" fontId="0" fillId="0" borderId="0" xfId="0" applyNumberFormat="1" applyAlignment="1">
      <alignment wrapText="1"/>
    </xf>
    <xf numFmtId="164" fontId="0" fillId="0" borderId="0" xfId="2" applyNumberFormat="1" applyFont="1" applyFill="1" applyBorder="1" applyAlignment="1">
      <alignment wrapText="1"/>
    </xf>
    <xf numFmtId="164" fontId="0" fillId="0" borderId="0" xfId="0" applyNumberFormat="1" applyAlignment="1">
      <alignment wrapText="1"/>
    </xf>
    <xf numFmtId="166" fontId="2" fillId="0" borderId="0" xfId="0" applyNumberFormat="1" applyFont="1" applyAlignment="1">
      <alignment horizontal="left"/>
    </xf>
    <xf numFmtId="0" fontId="0" fillId="0" borderId="0" xfId="0" applyBorder="1" applyAlignment="1">
      <alignment wrapText="1"/>
    </xf>
    <xf numFmtId="44" fontId="0" fillId="0" borderId="0" xfId="2" applyFont="1" applyFill="1" applyBorder="1" applyAlignment="1">
      <alignment wrapText="1"/>
    </xf>
    <xf numFmtId="9" fontId="0" fillId="0" borderId="0" xfId="3" applyFont="1" applyFill="1" applyBorder="1" applyAlignment="1">
      <alignment horizontal="center"/>
    </xf>
    <xf numFmtId="164" fontId="0" fillId="0" borderId="0" xfId="2" applyNumberFormat="1" applyFont="1" applyFill="1" applyBorder="1" applyAlignment="1"/>
    <xf numFmtId="43" fontId="4" fillId="0" borderId="0" xfId="0" applyNumberFormat="1" applyFont="1" applyBorder="1" applyAlignment="1">
      <alignment horizontal="center" vertical="center"/>
    </xf>
    <xf numFmtId="43" fontId="3" fillId="0" borderId="0" xfId="0" applyNumberFormat="1" applyFont="1" applyBorder="1" applyAlignment="1">
      <alignment horizontal="center" vertical="center"/>
    </xf>
    <xf numFmtId="13"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wrapText="1"/>
    </xf>
    <xf numFmtId="166" fontId="3" fillId="0" borderId="0" xfId="0" applyNumberFormat="1" applyFont="1" applyBorder="1" applyAlignment="1">
      <alignment horizontal="center"/>
    </xf>
    <xf numFmtId="166" fontId="3" fillId="0" borderId="9" xfId="0" applyNumberFormat="1" applyFont="1" applyBorder="1" applyAlignment="1">
      <alignment horizontal="center" vertical="center"/>
    </xf>
    <xf numFmtId="0" fontId="4" fillId="0" borderId="9" xfId="0" applyFont="1" applyBorder="1" applyAlignment="1">
      <alignment horizontal="center" vertical="center" wrapText="1"/>
    </xf>
    <xf numFmtId="43" fontId="4" fillId="0" borderId="9" xfId="0" applyNumberFormat="1" applyFont="1" applyBorder="1" applyAlignment="1">
      <alignment horizontal="center" vertical="center"/>
    </xf>
    <xf numFmtId="43" fontId="3" fillId="0" borderId="10" xfId="0" applyNumberFormat="1" applyFont="1" applyBorder="1" applyAlignment="1">
      <alignment horizontal="center" vertical="center"/>
    </xf>
    <xf numFmtId="165" fontId="3" fillId="0" borderId="10" xfId="0" applyNumberFormat="1" applyFont="1" applyBorder="1" applyAlignment="1">
      <alignment horizontal="center" vertical="center" wrapText="1"/>
    </xf>
    <xf numFmtId="165" fontId="4" fillId="0" borderId="11" xfId="0" applyNumberFormat="1" applyFont="1" applyFill="1" applyBorder="1" applyAlignment="1">
      <alignment horizontal="right" wrapText="1"/>
    </xf>
    <xf numFmtId="43" fontId="4" fillId="0" borderId="11" xfId="0" applyNumberFormat="1" applyFont="1" applyFill="1" applyBorder="1" applyAlignment="1">
      <alignment horizontal="center" wrapText="1"/>
    </xf>
    <xf numFmtId="43" fontId="4" fillId="0" borderId="11" xfId="0" applyNumberFormat="1" applyFont="1" applyFill="1" applyBorder="1" applyAlignment="1">
      <alignment horizontal="left"/>
    </xf>
    <xf numFmtId="43" fontId="4" fillId="0" borderId="0" xfId="0" applyNumberFormat="1" applyFont="1" applyFill="1" applyBorder="1" applyAlignment="1">
      <alignment horizontal="left"/>
    </xf>
    <xf numFmtId="0" fontId="0" fillId="0" borderId="18" xfId="0" applyBorder="1" applyAlignment="1">
      <alignment wrapText="1"/>
    </xf>
    <xf numFmtId="44" fontId="0" fillId="0" borderId="18" xfId="2" applyFont="1" applyFill="1" applyBorder="1"/>
    <xf numFmtId="0" fontId="0" fillId="0" borderId="10" xfId="0" applyBorder="1" applyAlignment="1">
      <alignment wrapText="1"/>
    </xf>
    <xf numFmtId="44" fontId="0" fillId="0" borderId="10" xfId="2" applyFont="1" applyFill="1" applyBorder="1"/>
    <xf numFmtId="0" fontId="2" fillId="0" borderId="9" xfId="0" applyFont="1" applyBorder="1" applyAlignment="1">
      <alignment horizontal="center"/>
    </xf>
    <xf numFmtId="0" fontId="2" fillId="0" borderId="9" xfId="0" applyFont="1" applyBorder="1"/>
    <xf numFmtId="164" fontId="0" fillId="0" borderId="10" xfId="2" applyNumberFormat="1" applyFont="1" applyFill="1" applyBorder="1" applyAlignment="1"/>
    <xf numFmtId="9" fontId="0" fillId="0" borderId="10" xfId="3" applyFont="1" applyFill="1" applyBorder="1" applyAlignment="1">
      <alignment horizontal="center"/>
    </xf>
    <xf numFmtId="0" fontId="8" fillId="0" borderId="0" xfId="0" applyFont="1"/>
    <xf numFmtId="0" fontId="9" fillId="0" borderId="0" xfId="0" applyFont="1"/>
    <xf numFmtId="0" fontId="8" fillId="0" borderId="9" xfId="0" applyFont="1" applyBorder="1" applyAlignment="1">
      <alignment horizontal="center"/>
    </xf>
    <xf numFmtId="0" fontId="8" fillId="0" borderId="9" xfId="0" applyFont="1" applyBorder="1" applyAlignment="1">
      <alignment horizontal="center" wrapText="1"/>
    </xf>
    <xf numFmtId="166" fontId="8" fillId="0" borderId="0" xfId="0" applyNumberFormat="1" applyFont="1" applyAlignment="1">
      <alignment horizontal="center" vertical="center"/>
    </xf>
    <xf numFmtId="0" fontId="8" fillId="0" borderId="0" xfId="0" applyFont="1" applyAlignment="1">
      <alignment horizontal="right"/>
    </xf>
    <xf numFmtId="2" fontId="8" fillId="0" borderId="0" xfId="0" applyNumberFormat="1" applyFont="1" applyAlignment="1">
      <alignment horizontal="right"/>
    </xf>
    <xf numFmtId="43" fontId="8" fillId="0" borderId="0" xfId="0" applyNumberFormat="1" applyFont="1" applyAlignment="1">
      <alignment horizontal="center"/>
    </xf>
    <xf numFmtId="167" fontId="8" fillId="0" borderId="0" xfId="0" applyNumberFormat="1" applyFont="1"/>
    <xf numFmtId="167" fontId="8" fillId="0" borderId="0" xfId="0" applyNumberFormat="1" applyFont="1" applyAlignment="1">
      <alignment horizontal="center"/>
    </xf>
    <xf numFmtId="2" fontId="8" fillId="0" borderId="0" xfId="0" applyNumberFormat="1" applyFont="1" applyAlignment="1">
      <alignment horizontal="center"/>
    </xf>
    <xf numFmtId="43" fontId="8" fillId="0" borderId="0" xfId="0" applyNumberFormat="1" applyFont="1"/>
    <xf numFmtId="166" fontId="8" fillId="0" borderId="10" xfId="0" applyNumberFormat="1" applyFont="1" applyBorder="1" applyAlignment="1">
      <alignment horizontal="center"/>
    </xf>
    <xf numFmtId="43" fontId="8" fillId="0" borderId="10" xfId="0" applyNumberFormat="1" applyFont="1" applyBorder="1" applyAlignment="1">
      <alignment horizontal="center"/>
    </xf>
    <xf numFmtId="167" fontId="8" fillId="0" borderId="10" xfId="0" applyNumberFormat="1" applyFont="1" applyBorder="1"/>
    <xf numFmtId="167" fontId="8" fillId="0" borderId="10" xfId="0" applyNumberFormat="1" applyFont="1" applyBorder="1" applyAlignment="1">
      <alignment horizontal="center"/>
    </xf>
    <xf numFmtId="2" fontId="8" fillId="0" borderId="10" xfId="0" applyNumberFormat="1" applyFont="1" applyBorder="1" applyAlignment="1">
      <alignment horizontal="center"/>
    </xf>
    <xf numFmtId="0" fontId="8" fillId="0" borderId="10" xfId="0" applyFont="1" applyBorder="1" applyAlignment="1">
      <alignment horizontal="right"/>
    </xf>
    <xf numFmtId="1" fontId="8" fillId="0" borderId="10" xfId="0" applyNumberFormat="1" applyFont="1" applyBorder="1" applyAlignment="1">
      <alignment horizontal="right"/>
    </xf>
    <xf numFmtId="167" fontId="8" fillId="0" borderId="10" xfId="0" applyNumberFormat="1" applyFont="1" applyBorder="1" applyAlignment="1">
      <alignment horizontal="right"/>
    </xf>
    <xf numFmtId="0" fontId="8" fillId="0" borderId="0" xfId="0" applyFont="1" applyAlignment="1">
      <alignment wrapText="1"/>
    </xf>
    <xf numFmtId="0" fontId="8"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1"/>
                </a:solidFill>
                <a:latin typeface="+mn-lt"/>
                <a:ea typeface="+mn-ea"/>
                <a:cs typeface="+mn-cs"/>
              </a:defRPr>
            </a:pPr>
            <a:r>
              <a:rPr lang="en-US" sz="1800" b="1" i="0" cap="all" baseline="0">
                <a:solidFill>
                  <a:schemeClr val="accent1"/>
                </a:solidFill>
                <a:effectLst/>
              </a:rPr>
              <a:t>Support 1000 Philippine Coconut FarmerS Project</a:t>
            </a:r>
            <a:endParaRPr lang="en-US">
              <a:solidFill>
                <a:schemeClr val="accent1"/>
              </a:solidFill>
              <a:effectLst/>
            </a:endParaRPr>
          </a:p>
          <a:p>
            <a:pPr>
              <a:defRPr>
                <a:solidFill>
                  <a:schemeClr val="accent1"/>
                </a:solidFill>
              </a:defRPr>
            </a:pPr>
            <a:r>
              <a:rPr lang="en-US" sz="1800" b="1" i="0" cap="all" baseline="0">
                <a:solidFill>
                  <a:schemeClr val="accent1"/>
                </a:solidFill>
                <a:effectLst/>
              </a:rPr>
              <a:t>FUnding allocation </a:t>
            </a:r>
            <a:endParaRPr lang="en-US">
              <a:solidFill>
                <a:schemeClr val="accent1"/>
              </a:solidFill>
              <a:effectLst/>
            </a:endParaRPr>
          </a:p>
          <a:p>
            <a:pPr>
              <a:defRPr>
                <a:solidFill>
                  <a:schemeClr val="accent1"/>
                </a:solidFill>
              </a:defRPr>
            </a:pPr>
            <a:r>
              <a:rPr lang="en-US" sz="1800" b="1" i="0" cap="all" baseline="0">
                <a:solidFill>
                  <a:schemeClr val="accent1"/>
                </a:solidFill>
                <a:effectLst/>
              </a:rPr>
              <a:t> 10/28/2021-1/7/2022  </a:t>
            </a:r>
            <a:endParaRPr lang="en-US">
              <a:solidFill>
                <a:schemeClr val="accent1"/>
              </a:solidFill>
              <a:effectLst/>
            </a:endParaRP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accen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7EE-0947-8B64-C133C84D1F13}"/>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7EE-0947-8B64-C133C84D1F13}"/>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7EE-0947-8B64-C133C84D1F13}"/>
              </c:ext>
            </c:extLst>
          </c:dPt>
          <c:dPt>
            <c:idx val="3"/>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7EE-0947-8B64-C133C84D1F13}"/>
              </c:ext>
            </c:extLst>
          </c:dPt>
          <c:dPt>
            <c:idx val="4"/>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7EE-0947-8B64-C133C84D1F13}"/>
              </c:ext>
            </c:extLst>
          </c:dPt>
          <c:dLbls>
            <c:dLbl>
              <c:idx val="0"/>
              <c:layout>
                <c:manualLayout>
                  <c:x val="9.8421614429115581E-2"/>
                  <c:y val="4.4736842105263158E-2"/>
                </c:manualLayout>
              </c:layout>
              <c:spPr>
                <a:noFill/>
                <a:ln>
                  <a:noFill/>
                </a:ln>
                <a:effectLst/>
              </c:spPr>
              <c:txPr>
                <a:bodyPr rot="0" spcFirstLastPara="1" vertOverflow="ellipsis" vert="horz" wrap="square" lIns="38100" tIns="19050" rIns="38100" bIns="19050" anchor="ctr" anchorCtr="1">
                  <a:noAutofit/>
                </a:bodyPr>
                <a:lstStyle/>
                <a:p>
                  <a:pPr>
                    <a:defRPr sz="1050" b="1" i="0" u="none" strike="noStrike" kern="1200" spc="0" baseline="0">
                      <a:solidFill>
                        <a:schemeClr val="accent6"/>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4410399257195913"/>
                      <c:h val="0.13792105263157894"/>
                    </c:manualLayout>
                  </c15:layout>
                </c:ext>
                <c:ext xmlns:c16="http://schemas.microsoft.com/office/drawing/2014/chart" uri="{C3380CC4-5D6E-409C-BE32-E72D297353CC}">
                  <c16:uniqueId val="{00000001-E7EE-0947-8B64-C133C84D1F13}"/>
                </c:ext>
              </c:extLst>
            </c:dLbl>
            <c:dLbl>
              <c:idx val="1"/>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chemeClr val="accent5"/>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3-E7EE-0947-8B64-C133C84D1F13}"/>
                </c:ext>
              </c:extLst>
            </c:dLbl>
            <c:dLbl>
              <c:idx val="2"/>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5-E7EE-0947-8B64-C133C84D1F13}"/>
                </c:ext>
              </c:extLst>
            </c:dLbl>
            <c:dLbl>
              <c:idx val="3"/>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chemeClr val="accent6">
                          <a:lumMod val="60000"/>
                        </a:schemeClr>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7-E7EE-0947-8B64-C133C84D1F13}"/>
                </c:ext>
              </c:extLst>
            </c:dLbl>
            <c:dLbl>
              <c:idx val="4"/>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chemeClr val="accent5">
                          <a:lumMod val="60000"/>
                        </a:schemeClr>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9-E7EE-0947-8B64-C133C84D1F13}"/>
                </c:ext>
              </c:extLst>
            </c:dLbl>
            <c:spPr>
              <a:noFill/>
              <a:ln>
                <a:noFill/>
              </a:ln>
              <a:effectLst/>
            </c:sp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'[1]Summary Chart'!$A$3:$A$7</c:f>
              <c:strCache>
                <c:ptCount val="5"/>
                <c:pt idx="0">
                  <c:v>Global Giving Processing and Service</c:v>
                </c:pt>
                <c:pt idx="1">
                  <c:v>Construction of Organic Coconut Processing Facility</c:v>
                </c:pt>
                <c:pt idx="2">
                  <c:v>Development of Organic Coconut Processed Products</c:v>
                </c:pt>
                <c:pt idx="3">
                  <c:v>Transportation </c:v>
                </c:pt>
                <c:pt idx="4">
                  <c:v>Balance</c:v>
                </c:pt>
              </c:strCache>
            </c:strRef>
          </c:cat>
          <c:val>
            <c:numRef>
              <c:f>'[1]Summary Chart'!$B$3:$B$7</c:f>
              <c:numCache>
                <c:formatCode>_("$"* #,##0_);_("$"* \(#,##0\);_("$"* "-"??_);_(@_)</c:formatCode>
                <c:ptCount val="5"/>
                <c:pt idx="0" formatCode="_(&quot;$&quot;* #,##0.00_);_(&quot;$&quot;* \(#,##0.00\);_(&quot;$&quot;* &quot;-&quot;??_);_(@_)">
                  <c:v>903</c:v>
                </c:pt>
                <c:pt idx="1">
                  <c:v>4023.6182929717402</c:v>
                </c:pt>
                <c:pt idx="2">
                  <c:v>1556</c:v>
                </c:pt>
                <c:pt idx="3">
                  <c:v>57.7</c:v>
                </c:pt>
                <c:pt idx="4">
                  <c:v>1792</c:v>
                </c:pt>
              </c:numCache>
            </c:numRef>
          </c:val>
          <c:extLst>
            <c:ext xmlns:c16="http://schemas.microsoft.com/office/drawing/2014/chart" uri="{C3380CC4-5D6E-409C-BE32-E72D297353CC}">
              <c16:uniqueId val="{0000000A-E7EE-0947-8B64-C133C84D1F13}"/>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Organic</a:t>
            </a:r>
            <a:r>
              <a:rPr lang="en-US" baseline="0"/>
              <a:t> Coconut Processed Products Made During Quality Production Method Developmment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'[1]Organic Processed Products'!$B$3</c:f>
              <c:strCache>
                <c:ptCount val="1"/>
                <c:pt idx="0">
                  <c:v>Organic Virgin Coconut Oil (L)</c:v>
                </c:pt>
              </c:strCache>
            </c:strRef>
          </c:tx>
          <c:spPr>
            <a:solidFill>
              <a:schemeClr val="accent1"/>
            </a:solidFill>
            <a:ln>
              <a:noFill/>
            </a:ln>
            <a:effectLst/>
          </c:spPr>
          <c:invertIfNegative val="0"/>
          <c:cat>
            <c:numRef>
              <c:f>'[1]Organic Processed Products'!$A$4:$A$11</c:f>
              <c:numCache>
                <c:formatCode>mm/dd/yyyy;@</c:formatCode>
                <c:ptCount val="8"/>
                <c:pt idx="0">
                  <c:v>44551</c:v>
                </c:pt>
                <c:pt idx="1">
                  <c:v>44551</c:v>
                </c:pt>
                <c:pt idx="2">
                  <c:v>44551</c:v>
                </c:pt>
                <c:pt idx="3">
                  <c:v>44551</c:v>
                </c:pt>
                <c:pt idx="4">
                  <c:v>44559</c:v>
                </c:pt>
                <c:pt idx="5">
                  <c:v>44559</c:v>
                </c:pt>
                <c:pt idx="6">
                  <c:v>44559</c:v>
                </c:pt>
                <c:pt idx="7">
                  <c:v>44568</c:v>
                </c:pt>
              </c:numCache>
            </c:numRef>
          </c:cat>
          <c:val>
            <c:numRef>
              <c:f>'[1]Organic Processed Products'!$B$4:$B$11</c:f>
              <c:numCache>
                <c:formatCode>General</c:formatCode>
                <c:ptCount val="8"/>
                <c:pt idx="0">
                  <c:v>1</c:v>
                </c:pt>
                <c:pt idx="1">
                  <c:v>1</c:v>
                </c:pt>
                <c:pt idx="2">
                  <c:v>1.5</c:v>
                </c:pt>
                <c:pt idx="3">
                  <c:v>2</c:v>
                </c:pt>
                <c:pt idx="4" formatCode="_(* #,##0.00_);_(* \(#,##0.00\);_(* &quot;-&quot;??_);_(@_)">
                  <c:v>2.2000000000000002</c:v>
                </c:pt>
                <c:pt idx="5" formatCode="_(* #,##0.00_);_(* \(#,##0.00\);_(* &quot;-&quot;??_);_(@_)">
                  <c:v>2.5</c:v>
                </c:pt>
                <c:pt idx="6" formatCode="_(* #,##0.00_);_(* \(#,##0.00\);_(* &quot;-&quot;??_);_(@_)">
                  <c:v>3.5</c:v>
                </c:pt>
                <c:pt idx="7" formatCode="_(* #,##0.00_);_(* \(#,##0.00\);_(* &quot;-&quot;??_);_(@_)">
                  <c:v>3.5</c:v>
                </c:pt>
              </c:numCache>
            </c:numRef>
          </c:val>
          <c:extLst>
            <c:ext xmlns:c16="http://schemas.microsoft.com/office/drawing/2014/chart" uri="{C3380CC4-5D6E-409C-BE32-E72D297353CC}">
              <c16:uniqueId val="{00000000-8238-3346-B6B8-20143463E590}"/>
            </c:ext>
          </c:extLst>
        </c:ser>
        <c:ser>
          <c:idx val="1"/>
          <c:order val="1"/>
          <c:tx>
            <c:strRef>
              <c:f>'[1]Organic Processed Products'!$C$3</c:f>
              <c:strCache>
                <c:ptCount val="1"/>
                <c:pt idx="0">
                  <c:v>Organic Coconut honey (L)</c:v>
                </c:pt>
              </c:strCache>
            </c:strRef>
          </c:tx>
          <c:spPr>
            <a:solidFill>
              <a:schemeClr val="accent2"/>
            </a:solidFill>
            <a:ln>
              <a:noFill/>
            </a:ln>
            <a:effectLst/>
          </c:spPr>
          <c:invertIfNegative val="0"/>
          <c:cat>
            <c:numRef>
              <c:f>'[1]Organic Processed Products'!$A$4:$A$11</c:f>
              <c:numCache>
                <c:formatCode>mm/dd/yyyy;@</c:formatCode>
                <c:ptCount val="8"/>
                <c:pt idx="0">
                  <c:v>44551</c:v>
                </c:pt>
                <c:pt idx="1">
                  <c:v>44551</c:v>
                </c:pt>
                <c:pt idx="2">
                  <c:v>44551</c:v>
                </c:pt>
                <c:pt idx="3">
                  <c:v>44551</c:v>
                </c:pt>
                <c:pt idx="4">
                  <c:v>44559</c:v>
                </c:pt>
                <c:pt idx="5">
                  <c:v>44559</c:v>
                </c:pt>
                <c:pt idx="6">
                  <c:v>44559</c:v>
                </c:pt>
                <c:pt idx="7">
                  <c:v>44568</c:v>
                </c:pt>
              </c:numCache>
            </c:numRef>
          </c:cat>
          <c:val>
            <c:numRef>
              <c:f>'[1]Organic Processed Products'!$C$4:$C$11</c:f>
              <c:numCache>
                <c:formatCode>General</c:formatCode>
                <c:ptCount val="8"/>
                <c:pt idx="0">
                  <c:v>4</c:v>
                </c:pt>
                <c:pt idx="1">
                  <c:v>6</c:v>
                </c:pt>
                <c:pt idx="2">
                  <c:v>6</c:v>
                </c:pt>
                <c:pt idx="3">
                  <c:v>12</c:v>
                </c:pt>
                <c:pt idx="4" formatCode="_(* #,##0_);_(* \(#,##0\);_(* &quot;-&quot;??_);_(@_)">
                  <c:v>10</c:v>
                </c:pt>
                <c:pt idx="5" formatCode="_(* #,##0_);_(* \(#,##0\);_(* &quot;-&quot;??_);_(@_)">
                  <c:v>12</c:v>
                </c:pt>
                <c:pt idx="6" formatCode="_(* #,##0_);_(* \(#,##0\);_(* &quot;-&quot;??_);_(@_)">
                  <c:v>12</c:v>
                </c:pt>
                <c:pt idx="7" formatCode="_(* #,##0_);_(* \(#,##0\);_(* &quot;-&quot;??_);_(@_)">
                  <c:v>12</c:v>
                </c:pt>
              </c:numCache>
            </c:numRef>
          </c:val>
          <c:extLst>
            <c:ext xmlns:c16="http://schemas.microsoft.com/office/drawing/2014/chart" uri="{C3380CC4-5D6E-409C-BE32-E72D297353CC}">
              <c16:uniqueId val="{00000001-8238-3346-B6B8-20143463E590}"/>
            </c:ext>
          </c:extLst>
        </c:ser>
        <c:ser>
          <c:idx val="2"/>
          <c:order val="2"/>
          <c:tx>
            <c:strRef>
              <c:f>'[1]Organic Processed Products'!$D$3</c:f>
              <c:strCache>
                <c:ptCount val="1"/>
                <c:pt idx="0">
                  <c:v>Organic Coconut Sap Drink (Liter)</c:v>
                </c:pt>
              </c:strCache>
            </c:strRef>
          </c:tx>
          <c:spPr>
            <a:solidFill>
              <a:schemeClr val="accent3"/>
            </a:solidFill>
            <a:ln>
              <a:noFill/>
            </a:ln>
            <a:effectLst/>
          </c:spPr>
          <c:invertIfNegative val="0"/>
          <c:cat>
            <c:numRef>
              <c:f>'[1]Organic Processed Products'!$A$4:$A$11</c:f>
              <c:numCache>
                <c:formatCode>mm/dd/yyyy;@</c:formatCode>
                <c:ptCount val="8"/>
                <c:pt idx="0">
                  <c:v>44551</c:v>
                </c:pt>
                <c:pt idx="1">
                  <c:v>44551</c:v>
                </c:pt>
                <c:pt idx="2">
                  <c:v>44551</c:v>
                </c:pt>
                <c:pt idx="3">
                  <c:v>44551</c:v>
                </c:pt>
                <c:pt idx="4">
                  <c:v>44559</c:v>
                </c:pt>
                <c:pt idx="5">
                  <c:v>44559</c:v>
                </c:pt>
                <c:pt idx="6">
                  <c:v>44559</c:v>
                </c:pt>
                <c:pt idx="7">
                  <c:v>44568</c:v>
                </c:pt>
              </c:numCache>
            </c:numRef>
          </c:cat>
          <c:val>
            <c:numRef>
              <c:f>'[1]Organic Processed Products'!$D$4:$D$11</c:f>
              <c:numCache>
                <c:formatCode>General</c:formatCode>
                <c:ptCount val="8"/>
                <c:pt idx="0">
                  <c:v>4</c:v>
                </c:pt>
                <c:pt idx="1">
                  <c:v>4</c:v>
                </c:pt>
                <c:pt idx="2">
                  <c:v>6</c:v>
                </c:pt>
                <c:pt idx="3">
                  <c:v>8</c:v>
                </c:pt>
                <c:pt idx="4" formatCode="_(* #,##0_);_(* \(#,##0\);_(* &quot;-&quot;??_);_(@_)">
                  <c:v>8</c:v>
                </c:pt>
                <c:pt idx="5" formatCode="_(* #,##0_);_(* \(#,##0\);_(* &quot;-&quot;??_);_(@_)">
                  <c:v>8</c:v>
                </c:pt>
                <c:pt idx="6" formatCode="_(* #,##0_);_(* \(#,##0\);_(* &quot;-&quot;??_);_(@_)">
                  <c:v>8</c:v>
                </c:pt>
                <c:pt idx="7" formatCode="_(* #,##0_);_(* \(#,##0\);_(* &quot;-&quot;??_);_(@_)">
                  <c:v>8</c:v>
                </c:pt>
              </c:numCache>
            </c:numRef>
          </c:val>
          <c:extLst>
            <c:ext xmlns:c16="http://schemas.microsoft.com/office/drawing/2014/chart" uri="{C3380CC4-5D6E-409C-BE32-E72D297353CC}">
              <c16:uniqueId val="{00000002-8238-3346-B6B8-20143463E590}"/>
            </c:ext>
          </c:extLst>
        </c:ser>
        <c:dLbls>
          <c:showLegendKey val="0"/>
          <c:showVal val="0"/>
          <c:showCatName val="0"/>
          <c:showSerName val="0"/>
          <c:showPercent val="0"/>
          <c:showBubbleSize val="0"/>
        </c:dLbls>
        <c:gapWidth val="150"/>
        <c:axId val="1557467104"/>
        <c:axId val="1557991824"/>
      </c:barChart>
      <c:dateAx>
        <c:axId val="1557467104"/>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7991824"/>
        <c:crosses val="autoZero"/>
        <c:auto val="1"/>
        <c:lblOffset val="100"/>
        <c:baseTimeUnit val="days"/>
      </c:dateAx>
      <c:valAx>
        <c:axId val="1557991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a:t>
                </a:r>
                <a:r>
                  <a:rPr lang="en-US" baseline="0"/>
                  <a:t> (Liters)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7467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1"/>
                </a:solidFill>
                <a:latin typeface="+mn-lt"/>
                <a:ea typeface="+mn-ea"/>
                <a:cs typeface="+mn-cs"/>
              </a:defRPr>
            </a:pPr>
            <a:r>
              <a:rPr lang="en-US" sz="1800" b="1" i="0" cap="all" baseline="0">
                <a:solidFill>
                  <a:schemeClr val="accent1"/>
                </a:solidFill>
                <a:effectLst/>
              </a:rPr>
              <a:t>Support 1000 Philippine COCONUT FARMERS PROJECT</a:t>
            </a:r>
            <a:endParaRPr lang="en-US">
              <a:solidFill>
                <a:schemeClr val="accent1"/>
              </a:solidFill>
              <a:effectLst/>
            </a:endParaRPr>
          </a:p>
          <a:p>
            <a:pPr>
              <a:defRPr>
                <a:solidFill>
                  <a:schemeClr val="accent1"/>
                </a:solidFill>
              </a:defRPr>
            </a:pPr>
            <a:r>
              <a:rPr lang="en-US" sz="1800" b="1" i="0" cap="all" baseline="0">
                <a:solidFill>
                  <a:schemeClr val="accent1"/>
                </a:solidFill>
                <a:effectLst/>
              </a:rPr>
              <a:t>Allocation of funds </a:t>
            </a:r>
            <a:endParaRPr lang="en-US">
              <a:solidFill>
                <a:schemeClr val="accent1"/>
              </a:solidFill>
              <a:effectLst/>
            </a:endParaRPr>
          </a:p>
          <a:p>
            <a:pPr>
              <a:defRPr>
                <a:solidFill>
                  <a:schemeClr val="accent1"/>
                </a:solidFill>
              </a:defRPr>
            </a:pPr>
            <a:r>
              <a:rPr lang="en-US" sz="1800" b="1" i="0" cap="all" baseline="0">
                <a:solidFill>
                  <a:schemeClr val="accent1"/>
                </a:solidFill>
                <a:effectLst/>
              </a:rPr>
              <a:t>RECEIVED FROM GLOBAL GIVING</a:t>
            </a:r>
            <a:endParaRPr lang="en-US">
              <a:solidFill>
                <a:schemeClr val="accent1"/>
              </a:solidFill>
              <a:effectLst/>
            </a:endParaRPr>
          </a:p>
          <a:p>
            <a:pPr>
              <a:defRPr>
                <a:solidFill>
                  <a:schemeClr val="accent1"/>
                </a:solidFill>
              </a:defRPr>
            </a:pPr>
            <a:r>
              <a:rPr lang="en-US" sz="1800" b="1" i="0" cap="all" baseline="0">
                <a:solidFill>
                  <a:schemeClr val="accent1"/>
                </a:solidFill>
                <a:effectLst/>
              </a:rPr>
              <a:t>october, 2021 to January, 2022</a:t>
            </a:r>
            <a:endParaRPr lang="en-US">
              <a:solidFill>
                <a:schemeClr val="accent1"/>
              </a:solidFill>
              <a:effectLst/>
            </a:endParaRPr>
          </a:p>
        </c:rich>
      </c:tx>
      <c:layout>
        <c:manualLayout>
          <c:xMode val="edge"/>
          <c:yMode val="edge"/>
          <c:x val="0.16804526783494048"/>
          <c:y val="1.1781374790579106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accen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DACC-2548-8E0C-75B85BA34B6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DACC-2548-8E0C-75B85BA34B6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DACC-2548-8E0C-75B85BA34B6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DACC-2548-8E0C-75B85BA34B6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DACC-2548-8E0C-75B85BA34B6A}"/>
              </c:ext>
            </c:extLst>
          </c:dPt>
          <c:dLbls>
            <c:dLbl>
              <c:idx val="0"/>
              <c:layout>
                <c:manualLayout>
                  <c:x val="8.6168884402352749E-2"/>
                  <c:y val="6.1443215462906195E-2"/>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spc="0" baseline="0">
                      <a:solidFill>
                        <a:schemeClr val="accent1"/>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4455760508543483"/>
                      <c:h val="0.14529052404134593"/>
                    </c:manualLayout>
                  </c15:layout>
                </c:ext>
                <c:ext xmlns:c16="http://schemas.microsoft.com/office/drawing/2014/chart" uri="{C3380CC4-5D6E-409C-BE32-E72D297353CC}">
                  <c16:uniqueId val="{00000001-DACC-2548-8E0C-75B85BA34B6A}"/>
                </c:ext>
              </c:extLst>
            </c:dLbl>
            <c:dLbl>
              <c:idx val="1"/>
              <c:spPr>
                <a:noFill/>
                <a:ln>
                  <a:noFill/>
                </a:ln>
                <a:effectLst/>
              </c:spPr>
              <c:txPr>
                <a:bodyPr rot="0" spcFirstLastPara="1" vertOverflow="ellipsis" vert="horz" wrap="square" lIns="38100" tIns="19050" rIns="38100" bIns="19050" anchor="ctr" anchorCtr="1">
                  <a:noAutofit/>
                </a:bodyPr>
                <a:lstStyle/>
                <a:p>
                  <a:pPr>
                    <a:defRPr sz="12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15:layout>
                    <c:manualLayout>
                      <c:w val="0.10787591486433326"/>
                      <c:h val="0.13583515422812878"/>
                    </c:manualLayout>
                  </c15:layout>
                </c:ext>
                <c:ext xmlns:c16="http://schemas.microsoft.com/office/drawing/2014/chart" uri="{C3380CC4-5D6E-409C-BE32-E72D297353CC}">
                  <c16:uniqueId val="{00000003-DACC-2548-8E0C-75B85BA34B6A}"/>
                </c:ext>
              </c:extLst>
            </c:dLbl>
            <c:dLbl>
              <c:idx val="2"/>
              <c:spPr>
                <a:noFill/>
                <a:ln>
                  <a:noFill/>
                </a:ln>
                <a:effectLst/>
              </c:spPr>
              <c:txPr>
                <a:bodyPr rot="0" spcFirstLastPara="1" vertOverflow="ellipsis" vert="horz" wrap="square" lIns="38100" tIns="19050" rIns="38100" bIns="19050" anchor="ctr" anchorCtr="1">
                  <a:noAutofit/>
                </a:bodyPr>
                <a:lstStyle/>
                <a:p>
                  <a:pPr>
                    <a:defRPr sz="12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15:layout>
                    <c:manualLayout>
                      <c:w val="0.11718635453616008"/>
                      <c:h val="0.14286414021664773"/>
                    </c:manualLayout>
                  </c15:layout>
                </c:ext>
                <c:ext xmlns:c16="http://schemas.microsoft.com/office/drawing/2014/chart" uri="{C3380CC4-5D6E-409C-BE32-E72D297353CC}">
                  <c16:uniqueId val="{00000005-DACC-2548-8E0C-75B85BA34B6A}"/>
                </c:ext>
              </c:extLst>
            </c:dLbl>
            <c:dLbl>
              <c:idx val="3"/>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7-DACC-2548-8E0C-75B85BA34B6A}"/>
                </c:ext>
              </c:extLst>
            </c:dLbl>
            <c:dLbl>
              <c:idx val="4"/>
              <c:layout>
                <c:manualLayout>
                  <c:x val="-3.0213051915220973E-2"/>
                  <c:y val="2.7489874511351247E-2"/>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spc="0" baseline="0">
                      <a:solidFill>
                        <a:schemeClr val="accent5"/>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9.0758668459336486E-2"/>
                      <c:h val="8.2872231145007386E-2"/>
                    </c:manualLayout>
                  </c15:layout>
                </c:ext>
                <c:ext xmlns:c16="http://schemas.microsoft.com/office/drawing/2014/chart" uri="{C3380CC4-5D6E-409C-BE32-E72D297353CC}">
                  <c16:uniqueId val="{00000009-DACC-2548-8E0C-75B85BA34B6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'[2]Global Giving disburse adjust'!$C$113:$C$117</c:f>
              <c:strCache>
                <c:ptCount val="5"/>
                <c:pt idx="0">
                  <c:v>Global Giving Processing and Service</c:v>
                </c:pt>
                <c:pt idx="1">
                  <c:v>Organic Coconut Processing Facility</c:v>
                </c:pt>
                <c:pt idx="2">
                  <c:v>Development of Organic Coconut Products</c:v>
                </c:pt>
                <c:pt idx="3">
                  <c:v>Coconut training transportation</c:v>
                </c:pt>
                <c:pt idx="4">
                  <c:v>Balance</c:v>
                </c:pt>
              </c:strCache>
            </c:strRef>
          </c:cat>
          <c:val>
            <c:numRef>
              <c:f>'[2]Global Giving disburse adjust'!$D$113:$D$117</c:f>
              <c:numCache>
                <c:formatCode>_("$"* #,##0_);_("$"* \(#,##0\);_("$"* "-"??_);_(@_)</c:formatCode>
                <c:ptCount val="5"/>
                <c:pt idx="0">
                  <c:v>992</c:v>
                </c:pt>
                <c:pt idx="1">
                  <c:v>4124</c:v>
                </c:pt>
                <c:pt idx="2">
                  <c:v>1615</c:v>
                </c:pt>
                <c:pt idx="3">
                  <c:v>58</c:v>
                </c:pt>
                <c:pt idx="4">
                  <c:v>1543</c:v>
                </c:pt>
              </c:numCache>
            </c:numRef>
          </c:val>
          <c:extLst>
            <c:ext xmlns:c16="http://schemas.microsoft.com/office/drawing/2014/chart" uri="{C3380CC4-5D6E-409C-BE32-E72D297353CC}">
              <c16:uniqueId val="{0000000A-DACC-2548-8E0C-75B85BA34B6A}"/>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Support</a:t>
            </a:r>
            <a:r>
              <a:rPr lang="en-US" baseline="0"/>
              <a:t> 1000 Philippine Coconut FarmerS Project</a:t>
            </a:r>
          </a:p>
          <a:p>
            <a:pPr>
              <a:defRPr/>
            </a:pPr>
            <a:r>
              <a:rPr lang="en-US" baseline="0"/>
              <a:t>FUnding allocation </a:t>
            </a:r>
          </a:p>
          <a:p>
            <a:pPr>
              <a:defRPr/>
            </a:pPr>
            <a:r>
              <a:rPr lang="en-US" baseline="0"/>
              <a:t> 10/28/2021-1/7/2022  </a:t>
            </a:r>
            <a:endParaRPr lang="en-US"/>
          </a:p>
        </c:rich>
      </c:tx>
      <c:layout>
        <c:manualLayout>
          <c:xMode val="edge"/>
          <c:yMode val="edge"/>
          <c:x val="0.18781948953419547"/>
          <c:y val="2.423810901780411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A3F-8740-9A2C-9B29B794F046}"/>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A3F-8740-9A2C-9B29B794F046}"/>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A3F-8740-9A2C-9B29B794F046}"/>
              </c:ext>
            </c:extLst>
          </c:dPt>
          <c:dPt>
            <c:idx val="3"/>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A3F-8740-9A2C-9B29B794F046}"/>
              </c:ext>
            </c:extLst>
          </c:dPt>
          <c:dPt>
            <c:idx val="4"/>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A3F-8740-9A2C-9B29B794F04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1-CA3F-8740-9A2C-9B29B794F04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3-CA3F-8740-9A2C-9B29B794F04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5-CA3F-8740-9A2C-9B29B794F04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7-CA3F-8740-9A2C-9B29B794F04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outEnd"/>
              <c:showLegendKey val="0"/>
              <c:showVal val="1"/>
              <c:showCatName val="1"/>
              <c:showSerName val="0"/>
              <c:showPercent val="1"/>
              <c:showBubbleSize val="0"/>
              <c:extLst>
                <c:ext xmlns:c16="http://schemas.microsoft.com/office/drawing/2014/chart" uri="{C3380CC4-5D6E-409C-BE32-E72D297353CC}">
                  <c16:uniqueId val="{00000009-CA3F-8740-9A2C-9B29B794F046}"/>
                </c:ext>
              </c:extLst>
            </c:dLbl>
            <c:spPr>
              <a:noFill/>
              <a:ln>
                <a:noFill/>
              </a:ln>
              <a:effectLst/>
            </c:sp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'[1]How funds were used'!$C$3:$C$7</c:f>
              <c:strCache>
                <c:ptCount val="5"/>
                <c:pt idx="0">
                  <c:v>Global Giving Processing and Service</c:v>
                </c:pt>
                <c:pt idx="1">
                  <c:v>Construction of Organic Coconut Processing Facility</c:v>
                </c:pt>
                <c:pt idx="2">
                  <c:v>Development of Organic Coconut Processed Products</c:v>
                </c:pt>
                <c:pt idx="3">
                  <c:v>Training</c:v>
                </c:pt>
                <c:pt idx="4">
                  <c:v>Balance</c:v>
                </c:pt>
              </c:strCache>
            </c:strRef>
          </c:cat>
          <c:val>
            <c:numRef>
              <c:f>'[1]How funds were used'!$D$3:$D$7</c:f>
              <c:numCache>
                <c:formatCode>_("$"* #,##0_);_("$"* \(#,##0\);_("$"* "-"??_);_(@_)</c:formatCode>
                <c:ptCount val="5"/>
                <c:pt idx="0" formatCode="_(&quot;$&quot;* #,##0.00_);_(&quot;$&quot;* \(#,##0.00\);_(&quot;$&quot;* &quot;-&quot;??_);_(@_)">
                  <c:v>903</c:v>
                </c:pt>
                <c:pt idx="1">
                  <c:v>4023.6182929717402</c:v>
                </c:pt>
                <c:pt idx="2">
                  <c:v>1555.7134267140514</c:v>
                </c:pt>
                <c:pt idx="3">
                  <c:v>57.7</c:v>
                </c:pt>
                <c:pt idx="4">
                  <c:v>1792</c:v>
                </c:pt>
              </c:numCache>
            </c:numRef>
          </c:val>
          <c:extLst>
            <c:ext xmlns:c16="http://schemas.microsoft.com/office/drawing/2014/chart" uri="{C3380CC4-5D6E-409C-BE32-E72D297353CC}">
              <c16:uniqueId val="{0000000A-CA3F-8740-9A2C-9B29B794F046}"/>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Organic</a:t>
            </a:r>
            <a:r>
              <a:rPr lang="en-US" baseline="0"/>
              <a:t> Coconut Processed Products Made During Quality Production Method Developmment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'[1]Organic Processed Products'!$B$3</c:f>
              <c:strCache>
                <c:ptCount val="1"/>
                <c:pt idx="0">
                  <c:v>Organic Virgin Coconut Oil (L)</c:v>
                </c:pt>
              </c:strCache>
            </c:strRef>
          </c:tx>
          <c:spPr>
            <a:solidFill>
              <a:schemeClr val="accent1"/>
            </a:solidFill>
            <a:ln>
              <a:noFill/>
            </a:ln>
            <a:effectLst/>
          </c:spPr>
          <c:invertIfNegative val="0"/>
          <c:cat>
            <c:numRef>
              <c:f>'[1]Organic Processed Products'!$A$4:$A$11</c:f>
              <c:numCache>
                <c:formatCode>mm/dd/yyyy;@</c:formatCode>
                <c:ptCount val="8"/>
                <c:pt idx="0">
                  <c:v>44551</c:v>
                </c:pt>
                <c:pt idx="1">
                  <c:v>44551</c:v>
                </c:pt>
                <c:pt idx="2">
                  <c:v>44551</c:v>
                </c:pt>
                <c:pt idx="3">
                  <c:v>44551</c:v>
                </c:pt>
                <c:pt idx="4">
                  <c:v>44559</c:v>
                </c:pt>
                <c:pt idx="5">
                  <c:v>44559</c:v>
                </c:pt>
                <c:pt idx="6">
                  <c:v>44559</c:v>
                </c:pt>
                <c:pt idx="7">
                  <c:v>44568</c:v>
                </c:pt>
              </c:numCache>
            </c:numRef>
          </c:cat>
          <c:val>
            <c:numRef>
              <c:f>'[1]Organic Processed Products'!$B$4:$B$11</c:f>
              <c:numCache>
                <c:formatCode>General</c:formatCode>
                <c:ptCount val="8"/>
                <c:pt idx="0">
                  <c:v>1</c:v>
                </c:pt>
                <c:pt idx="1">
                  <c:v>1</c:v>
                </c:pt>
                <c:pt idx="2">
                  <c:v>1.5</c:v>
                </c:pt>
                <c:pt idx="3">
                  <c:v>2</c:v>
                </c:pt>
                <c:pt idx="4" formatCode="_(* #,##0.00_);_(* \(#,##0.00\);_(* &quot;-&quot;??_);_(@_)">
                  <c:v>2.2000000000000002</c:v>
                </c:pt>
                <c:pt idx="5" formatCode="_(* #,##0.00_);_(* \(#,##0.00\);_(* &quot;-&quot;??_);_(@_)">
                  <c:v>2.5</c:v>
                </c:pt>
                <c:pt idx="6" formatCode="_(* #,##0.00_);_(* \(#,##0.00\);_(* &quot;-&quot;??_);_(@_)">
                  <c:v>3.5</c:v>
                </c:pt>
                <c:pt idx="7" formatCode="_(* #,##0.00_);_(* \(#,##0.00\);_(* &quot;-&quot;??_);_(@_)">
                  <c:v>3.5</c:v>
                </c:pt>
              </c:numCache>
            </c:numRef>
          </c:val>
          <c:extLst>
            <c:ext xmlns:c16="http://schemas.microsoft.com/office/drawing/2014/chart" uri="{C3380CC4-5D6E-409C-BE32-E72D297353CC}">
              <c16:uniqueId val="{00000000-491E-1248-B8EB-529186443C16}"/>
            </c:ext>
          </c:extLst>
        </c:ser>
        <c:ser>
          <c:idx val="1"/>
          <c:order val="1"/>
          <c:tx>
            <c:strRef>
              <c:f>'[1]Organic Processed Products'!$C$3</c:f>
              <c:strCache>
                <c:ptCount val="1"/>
                <c:pt idx="0">
                  <c:v>Organic Coconut honey (L)</c:v>
                </c:pt>
              </c:strCache>
            </c:strRef>
          </c:tx>
          <c:spPr>
            <a:solidFill>
              <a:schemeClr val="accent2"/>
            </a:solidFill>
            <a:ln>
              <a:noFill/>
            </a:ln>
            <a:effectLst/>
          </c:spPr>
          <c:invertIfNegative val="0"/>
          <c:cat>
            <c:numRef>
              <c:f>'[1]Organic Processed Products'!$A$4:$A$11</c:f>
              <c:numCache>
                <c:formatCode>mm/dd/yyyy;@</c:formatCode>
                <c:ptCount val="8"/>
                <c:pt idx="0">
                  <c:v>44551</c:v>
                </c:pt>
                <c:pt idx="1">
                  <c:v>44551</c:v>
                </c:pt>
                <c:pt idx="2">
                  <c:v>44551</c:v>
                </c:pt>
                <c:pt idx="3">
                  <c:v>44551</c:v>
                </c:pt>
                <c:pt idx="4">
                  <c:v>44559</c:v>
                </c:pt>
                <c:pt idx="5">
                  <c:v>44559</c:v>
                </c:pt>
                <c:pt idx="6">
                  <c:v>44559</c:v>
                </c:pt>
                <c:pt idx="7">
                  <c:v>44568</c:v>
                </c:pt>
              </c:numCache>
            </c:numRef>
          </c:cat>
          <c:val>
            <c:numRef>
              <c:f>'[1]Organic Processed Products'!$C$4:$C$11</c:f>
              <c:numCache>
                <c:formatCode>General</c:formatCode>
                <c:ptCount val="8"/>
                <c:pt idx="0">
                  <c:v>4</c:v>
                </c:pt>
                <c:pt idx="1">
                  <c:v>6</c:v>
                </c:pt>
                <c:pt idx="2">
                  <c:v>6</c:v>
                </c:pt>
                <c:pt idx="3">
                  <c:v>12</c:v>
                </c:pt>
                <c:pt idx="4" formatCode="_(* #,##0_);_(* \(#,##0\);_(* &quot;-&quot;??_);_(@_)">
                  <c:v>10</c:v>
                </c:pt>
                <c:pt idx="5" formatCode="_(* #,##0_);_(* \(#,##0\);_(* &quot;-&quot;??_);_(@_)">
                  <c:v>12</c:v>
                </c:pt>
                <c:pt idx="6" formatCode="_(* #,##0_);_(* \(#,##0\);_(* &quot;-&quot;??_);_(@_)">
                  <c:v>12</c:v>
                </c:pt>
                <c:pt idx="7" formatCode="_(* #,##0_);_(* \(#,##0\);_(* &quot;-&quot;??_);_(@_)">
                  <c:v>12</c:v>
                </c:pt>
              </c:numCache>
            </c:numRef>
          </c:val>
          <c:extLst>
            <c:ext xmlns:c16="http://schemas.microsoft.com/office/drawing/2014/chart" uri="{C3380CC4-5D6E-409C-BE32-E72D297353CC}">
              <c16:uniqueId val="{00000001-491E-1248-B8EB-529186443C16}"/>
            </c:ext>
          </c:extLst>
        </c:ser>
        <c:ser>
          <c:idx val="2"/>
          <c:order val="2"/>
          <c:tx>
            <c:strRef>
              <c:f>'[1]Organic Processed Products'!$D$3</c:f>
              <c:strCache>
                <c:ptCount val="1"/>
                <c:pt idx="0">
                  <c:v>Organic Coconut Sap Drink (Liter)</c:v>
                </c:pt>
              </c:strCache>
            </c:strRef>
          </c:tx>
          <c:spPr>
            <a:solidFill>
              <a:schemeClr val="accent3"/>
            </a:solidFill>
            <a:ln>
              <a:noFill/>
            </a:ln>
            <a:effectLst/>
          </c:spPr>
          <c:invertIfNegative val="0"/>
          <c:cat>
            <c:numRef>
              <c:f>'[1]Organic Processed Products'!$A$4:$A$11</c:f>
              <c:numCache>
                <c:formatCode>mm/dd/yyyy;@</c:formatCode>
                <c:ptCount val="8"/>
                <c:pt idx="0">
                  <c:v>44551</c:v>
                </c:pt>
                <c:pt idx="1">
                  <c:v>44551</c:v>
                </c:pt>
                <c:pt idx="2">
                  <c:v>44551</c:v>
                </c:pt>
                <c:pt idx="3">
                  <c:v>44551</c:v>
                </c:pt>
                <c:pt idx="4">
                  <c:v>44559</c:v>
                </c:pt>
                <c:pt idx="5">
                  <c:v>44559</c:v>
                </c:pt>
                <c:pt idx="6">
                  <c:v>44559</c:v>
                </c:pt>
                <c:pt idx="7">
                  <c:v>44568</c:v>
                </c:pt>
              </c:numCache>
            </c:numRef>
          </c:cat>
          <c:val>
            <c:numRef>
              <c:f>'[1]Organic Processed Products'!$D$4:$D$11</c:f>
              <c:numCache>
                <c:formatCode>General</c:formatCode>
                <c:ptCount val="8"/>
                <c:pt idx="0">
                  <c:v>4</c:v>
                </c:pt>
                <c:pt idx="1">
                  <c:v>4</c:v>
                </c:pt>
                <c:pt idx="2">
                  <c:v>6</c:v>
                </c:pt>
                <c:pt idx="3">
                  <c:v>8</c:v>
                </c:pt>
                <c:pt idx="4" formatCode="_(* #,##0_);_(* \(#,##0\);_(* &quot;-&quot;??_);_(@_)">
                  <c:v>8</c:v>
                </c:pt>
                <c:pt idx="5" formatCode="_(* #,##0_);_(* \(#,##0\);_(* &quot;-&quot;??_);_(@_)">
                  <c:v>8</c:v>
                </c:pt>
                <c:pt idx="6" formatCode="_(* #,##0_);_(* \(#,##0\);_(* &quot;-&quot;??_);_(@_)">
                  <c:v>8</c:v>
                </c:pt>
                <c:pt idx="7" formatCode="_(* #,##0_);_(* \(#,##0\);_(* &quot;-&quot;??_);_(@_)">
                  <c:v>8</c:v>
                </c:pt>
              </c:numCache>
            </c:numRef>
          </c:val>
          <c:extLst>
            <c:ext xmlns:c16="http://schemas.microsoft.com/office/drawing/2014/chart" uri="{C3380CC4-5D6E-409C-BE32-E72D297353CC}">
              <c16:uniqueId val="{00000002-491E-1248-B8EB-529186443C16}"/>
            </c:ext>
          </c:extLst>
        </c:ser>
        <c:dLbls>
          <c:showLegendKey val="0"/>
          <c:showVal val="0"/>
          <c:showCatName val="0"/>
          <c:showSerName val="0"/>
          <c:showPercent val="0"/>
          <c:showBubbleSize val="0"/>
        </c:dLbls>
        <c:gapWidth val="150"/>
        <c:axId val="1557467104"/>
        <c:axId val="1557991824"/>
      </c:barChart>
      <c:dateAx>
        <c:axId val="1557467104"/>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7991824"/>
        <c:crosses val="autoZero"/>
        <c:auto val="1"/>
        <c:lblOffset val="100"/>
        <c:baseTimeUnit val="days"/>
      </c:dateAx>
      <c:valAx>
        <c:axId val="1557991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a:t>
                </a:r>
                <a:r>
                  <a:rPr lang="en-US" baseline="0"/>
                  <a:t> (Liters)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7467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260350</xdr:colOff>
      <xdr:row>0</xdr:row>
      <xdr:rowOff>50800</xdr:rowOff>
    </xdr:from>
    <xdr:to>
      <xdr:col>14</xdr:col>
      <xdr:colOff>444500</xdr:colOff>
      <xdr:row>18</xdr:row>
      <xdr:rowOff>203200</xdr:rowOff>
    </xdr:to>
    <xdr:graphicFrame macro="">
      <xdr:nvGraphicFramePr>
        <xdr:cNvPr id="2" name="Chart 1">
          <a:extLst>
            <a:ext uri="{FF2B5EF4-FFF2-40B4-BE49-F238E27FC236}">
              <a16:creationId xmlns:a16="http://schemas.microsoft.com/office/drawing/2014/main" id="{06AEDF81-32B4-E945-8B6D-E1E00398B8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330200</xdr:colOff>
      <xdr:row>21</xdr:row>
      <xdr:rowOff>63500</xdr:rowOff>
    </xdr:from>
    <xdr:to>
      <xdr:col>3</xdr:col>
      <xdr:colOff>736600</xdr:colOff>
      <xdr:row>44</xdr:row>
      <xdr:rowOff>95250</xdr:rowOff>
    </xdr:to>
    <xdr:graphicFrame macro="">
      <xdr:nvGraphicFramePr>
        <xdr:cNvPr id="3" name="Chart 2">
          <a:extLst>
            <a:ext uri="{FF2B5EF4-FFF2-40B4-BE49-F238E27FC236}">
              <a16:creationId xmlns:a16="http://schemas.microsoft.com/office/drawing/2014/main" id="{BB4BF817-3835-104B-B890-3B7295E00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62</xdr:row>
      <xdr:rowOff>155542</xdr:rowOff>
    </xdr:from>
    <xdr:to>
      <xdr:col>6</xdr:col>
      <xdr:colOff>0</xdr:colOff>
      <xdr:row>100</xdr:row>
      <xdr:rowOff>142842</xdr:rowOff>
    </xdr:to>
    <xdr:graphicFrame macro="">
      <xdr:nvGraphicFramePr>
        <xdr:cNvPr id="2" name="Chart 1">
          <a:extLst>
            <a:ext uri="{FF2B5EF4-FFF2-40B4-BE49-F238E27FC236}">
              <a16:creationId xmlns:a16="http://schemas.microsoft.com/office/drawing/2014/main" id="{9B4A99AC-170F-A14D-9AA1-B8E80C449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450850</xdr:colOff>
      <xdr:row>51</xdr:row>
      <xdr:rowOff>25400</xdr:rowOff>
    </xdr:from>
    <xdr:to>
      <xdr:col>9</xdr:col>
      <xdr:colOff>139700</xdr:colOff>
      <xdr:row>83</xdr:row>
      <xdr:rowOff>88900</xdr:rowOff>
    </xdr:to>
    <xdr:graphicFrame macro="">
      <xdr:nvGraphicFramePr>
        <xdr:cNvPr id="3" name="Chart 2">
          <a:extLst>
            <a:ext uri="{FF2B5EF4-FFF2-40B4-BE49-F238E27FC236}">
              <a16:creationId xmlns:a16="http://schemas.microsoft.com/office/drawing/2014/main" id="{6CF9EB85-BAD3-924F-A4ED-95A279A64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2</xdr:row>
      <xdr:rowOff>38100</xdr:rowOff>
    </xdr:from>
    <xdr:to>
      <xdr:col>13</xdr:col>
      <xdr:colOff>469900</xdr:colOff>
      <xdr:row>22</xdr:row>
      <xdr:rowOff>133350</xdr:rowOff>
    </xdr:to>
    <xdr:graphicFrame macro="">
      <xdr:nvGraphicFramePr>
        <xdr:cNvPr id="2" name="Chart 1">
          <a:extLst>
            <a:ext uri="{FF2B5EF4-FFF2-40B4-BE49-F238E27FC236}">
              <a16:creationId xmlns:a16="http://schemas.microsoft.com/office/drawing/2014/main" id="{34B1670C-92E9-4A4A-A972-2C88AE30B9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20FARMCOOP%20GG%20report%20first%20quarterf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20jan%20reporting%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Chart"/>
      <sheetName val="How funds were used"/>
      <sheetName val="Funds received by Philippine"/>
      <sheetName val="Organic Processed Products"/>
    </sheetNames>
    <sheetDataSet>
      <sheetData sheetId="0">
        <row r="3">
          <cell r="A3" t="str">
            <v>Global Giving Processing and Service</v>
          </cell>
          <cell r="B3">
            <v>903</v>
          </cell>
        </row>
        <row r="4">
          <cell r="A4" t="str">
            <v>Construction of Organic Coconut Processing Facility</v>
          </cell>
          <cell r="B4">
            <v>4023.6182929717402</v>
          </cell>
        </row>
        <row r="5">
          <cell r="A5" t="str">
            <v>Development of Organic Coconut Processed Products</v>
          </cell>
          <cell r="B5">
            <v>1556</v>
          </cell>
        </row>
        <row r="6">
          <cell r="A6" t="str">
            <v xml:space="preserve">Transportation </v>
          </cell>
          <cell r="B6">
            <v>57.7</v>
          </cell>
        </row>
        <row r="7">
          <cell r="A7" t="str">
            <v>Balance</v>
          </cell>
          <cell r="B7">
            <v>1792</v>
          </cell>
        </row>
      </sheetData>
      <sheetData sheetId="1">
        <row r="3">
          <cell r="C3" t="str">
            <v>Global Giving Processing and Service</v>
          </cell>
          <cell r="D3">
            <v>903</v>
          </cell>
        </row>
        <row r="4">
          <cell r="C4" t="str">
            <v>Construction of Organic Coconut Processing Facility</v>
          </cell>
          <cell r="D4">
            <v>4023.6182929717402</v>
          </cell>
        </row>
        <row r="5">
          <cell r="C5" t="str">
            <v>Development of Organic Coconut Processed Products</v>
          </cell>
          <cell r="D5">
            <v>1555.7134267140514</v>
          </cell>
        </row>
        <row r="6">
          <cell r="C6" t="str">
            <v>Training</v>
          </cell>
          <cell r="D6">
            <v>57.7</v>
          </cell>
        </row>
        <row r="7">
          <cell r="C7" t="str">
            <v>Balance</v>
          </cell>
          <cell r="D7">
            <v>1792</v>
          </cell>
        </row>
      </sheetData>
      <sheetData sheetId="2"/>
      <sheetData sheetId="3">
        <row r="3">
          <cell r="B3" t="str">
            <v>Organic Virgin Coconut Oil (L)</v>
          </cell>
          <cell r="C3" t="str">
            <v>Organic Coconut honey (L)</v>
          </cell>
          <cell r="D3" t="str">
            <v>Organic Coconut Sap Drink (Liter)</v>
          </cell>
        </row>
        <row r="4">
          <cell r="A4">
            <v>44551</v>
          </cell>
          <cell r="B4">
            <v>1</v>
          </cell>
          <cell r="C4">
            <v>4</v>
          </cell>
          <cell r="D4">
            <v>4</v>
          </cell>
        </row>
        <row r="5">
          <cell r="A5">
            <v>44551</v>
          </cell>
          <cell r="B5">
            <v>1</v>
          </cell>
          <cell r="C5">
            <v>6</v>
          </cell>
          <cell r="D5">
            <v>4</v>
          </cell>
        </row>
        <row r="6">
          <cell r="A6">
            <v>44551</v>
          </cell>
          <cell r="B6">
            <v>1.5</v>
          </cell>
          <cell r="C6">
            <v>6</v>
          </cell>
          <cell r="D6">
            <v>6</v>
          </cell>
        </row>
        <row r="7">
          <cell r="A7">
            <v>44551</v>
          </cell>
          <cell r="B7">
            <v>2</v>
          </cell>
          <cell r="C7">
            <v>12</v>
          </cell>
          <cell r="D7">
            <v>8</v>
          </cell>
        </row>
        <row r="8">
          <cell r="A8">
            <v>44559</v>
          </cell>
          <cell r="B8">
            <v>2.2000000000000002</v>
          </cell>
          <cell r="C8">
            <v>10</v>
          </cell>
          <cell r="D8">
            <v>8</v>
          </cell>
        </row>
        <row r="9">
          <cell r="A9">
            <v>44559</v>
          </cell>
          <cell r="B9">
            <v>2.5</v>
          </cell>
          <cell r="C9">
            <v>12</v>
          </cell>
          <cell r="D9">
            <v>8</v>
          </cell>
        </row>
        <row r="10">
          <cell r="A10">
            <v>44559</v>
          </cell>
          <cell r="B10">
            <v>3.5</v>
          </cell>
          <cell r="C10">
            <v>12</v>
          </cell>
          <cell r="D10">
            <v>8</v>
          </cell>
        </row>
        <row r="11">
          <cell r="A11">
            <v>44568</v>
          </cell>
          <cell r="B11">
            <v>3.5</v>
          </cell>
          <cell r="C11">
            <v>12</v>
          </cell>
          <cell r="D11">
            <v>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Giving disburse adjust"/>
      <sheetName val="Global Giving disbursement"/>
      <sheetName val="Raw data"/>
      <sheetName val="Sheet1"/>
      <sheetName val="Sheet1 (3)"/>
      <sheetName val="meetings"/>
      <sheetName val="training"/>
    </sheetNames>
    <sheetDataSet>
      <sheetData sheetId="0">
        <row r="113">
          <cell r="C113" t="str">
            <v>Global Giving Processing and Service</v>
          </cell>
          <cell r="D113">
            <v>992</v>
          </cell>
        </row>
        <row r="114">
          <cell r="C114" t="str">
            <v>Organic Coconut Processing Facility</v>
          </cell>
          <cell r="D114">
            <v>4124</v>
          </cell>
        </row>
        <row r="115">
          <cell r="C115" t="str">
            <v>Development of Organic Coconut Products</v>
          </cell>
          <cell r="D115">
            <v>1615</v>
          </cell>
        </row>
        <row r="116">
          <cell r="C116" t="str">
            <v>Coconut training transportation</v>
          </cell>
          <cell r="D116">
            <v>58</v>
          </cell>
        </row>
        <row r="117">
          <cell r="C117" t="str">
            <v>Balance</v>
          </cell>
          <cell r="D117">
            <v>1543</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5307-20CE-9442-A7E9-97442AA039E6}">
  <dimension ref="A1:E21"/>
  <sheetViews>
    <sheetView topLeftCell="A19" workbookViewId="0">
      <selection activeCell="C48" sqref="C48"/>
    </sheetView>
  </sheetViews>
  <sheetFormatPr baseColWidth="10" defaultRowHeight="16" x14ac:dyDescent="0.2"/>
  <cols>
    <col min="1" max="1" width="27" customWidth="1"/>
    <col min="2" max="2" width="22" customWidth="1"/>
    <col min="3" max="3" width="27.6640625" customWidth="1"/>
  </cols>
  <sheetData>
    <row r="1" spans="1:5" ht="17" thickBot="1" x14ac:dyDescent="0.25"/>
    <row r="2" spans="1:5" ht="17" thickBot="1" x14ac:dyDescent="0.25">
      <c r="A2" s="1" t="s">
        <v>0</v>
      </c>
      <c r="B2" s="2"/>
      <c r="C2" s="3" t="s">
        <v>1</v>
      </c>
    </row>
    <row r="3" spans="1:5" ht="34" x14ac:dyDescent="0.2">
      <c r="A3" s="4" t="s">
        <v>2</v>
      </c>
      <c r="B3" s="5">
        <v>903</v>
      </c>
      <c r="C3" s="6">
        <f>B3/8332</f>
        <v>0.10837734037445991</v>
      </c>
    </row>
    <row r="4" spans="1:5" ht="34" x14ac:dyDescent="0.2">
      <c r="A4" s="7" t="s">
        <v>3</v>
      </c>
      <c r="B4" s="8">
        <f>4023.61829297174</f>
        <v>4023.6182929717402</v>
      </c>
      <c r="C4" s="9">
        <f t="shared" ref="C4:C8" si="0">B4/8332</f>
        <v>0.4829114609903673</v>
      </c>
    </row>
    <row r="5" spans="1:5" ht="34" x14ac:dyDescent="0.2">
      <c r="A5" s="7" t="s">
        <v>4</v>
      </c>
      <c r="B5" s="8">
        <v>1556</v>
      </c>
      <c r="C5" s="9">
        <f t="shared" si="0"/>
        <v>0.18674987998079692</v>
      </c>
    </row>
    <row r="6" spans="1:5" ht="17" x14ac:dyDescent="0.2">
      <c r="A6" s="7" t="s">
        <v>5</v>
      </c>
      <c r="B6" s="8">
        <v>57.7</v>
      </c>
      <c r="C6" s="9">
        <f t="shared" si="0"/>
        <v>6.9251080172827656E-3</v>
      </c>
    </row>
    <row r="7" spans="1:5" ht="17" x14ac:dyDescent="0.2">
      <c r="A7" s="7" t="s">
        <v>6</v>
      </c>
      <c r="B7" s="8">
        <v>1792</v>
      </c>
      <c r="C7" s="9">
        <f t="shared" si="0"/>
        <v>0.21507441190590496</v>
      </c>
    </row>
    <row r="8" spans="1:5" ht="18" thickBot="1" x14ac:dyDescent="0.25">
      <c r="A8" s="10" t="s">
        <v>7</v>
      </c>
      <c r="B8" s="11">
        <f>SUM(B3:B7)</f>
        <v>8332.3182929717404</v>
      </c>
      <c r="C8" s="12">
        <f t="shared" si="0"/>
        <v>1.0000382012688118</v>
      </c>
    </row>
    <row r="9" spans="1:5" x14ac:dyDescent="0.2">
      <c r="A9" s="13"/>
      <c r="B9" s="14"/>
      <c r="C9" s="14"/>
    </row>
    <row r="10" spans="1:5" x14ac:dyDescent="0.2">
      <c r="A10" s="15" t="s">
        <v>8</v>
      </c>
    </row>
    <row r="11" spans="1:5" ht="69" thickBot="1" x14ac:dyDescent="0.25">
      <c r="A11" s="16" t="s">
        <v>9</v>
      </c>
      <c r="B11" s="17" t="s">
        <v>10</v>
      </c>
      <c r="C11" s="17" t="s">
        <v>11</v>
      </c>
      <c r="D11" s="17" t="s">
        <v>12</v>
      </c>
      <c r="E11" s="17" t="s">
        <v>13</v>
      </c>
    </row>
    <row r="12" spans="1:5" ht="17" thickTop="1" x14ac:dyDescent="0.2">
      <c r="A12" s="18">
        <v>44551</v>
      </c>
      <c r="B12" s="19">
        <v>1</v>
      </c>
      <c r="C12" s="19">
        <v>4</v>
      </c>
      <c r="D12" s="19">
        <f>1*4</f>
        <v>4</v>
      </c>
      <c r="E12" s="20">
        <v>0.5</v>
      </c>
    </row>
    <row r="13" spans="1:5" x14ac:dyDescent="0.2">
      <c r="A13" s="18">
        <v>44551</v>
      </c>
      <c r="B13" s="19">
        <v>1</v>
      </c>
      <c r="C13" s="19">
        <v>6</v>
      </c>
      <c r="D13" s="19">
        <f t="shared" ref="D13" si="1">1*4</f>
        <v>4</v>
      </c>
      <c r="E13" s="20">
        <v>8.1999999999999993</v>
      </c>
    </row>
    <row r="14" spans="1:5" x14ac:dyDescent="0.2">
      <c r="A14" s="18">
        <v>44551</v>
      </c>
      <c r="B14" s="19">
        <v>1.5</v>
      </c>
      <c r="C14" s="19">
        <v>6</v>
      </c>
      <c r="D14" s="19">
        <v>6</v>
      </c>
      <c r="E14" s="20">
        <v>1</v>
      </c>
    </row>
    <row r="15" spans="1:5" x14ac:dyDescent="0.2">
      <c r="A15" s="18">
        <v>44551</v>
      </c>
      <c r="B15" s="19">
        <v>2</v>
      </c>
      <c r="C15" s="19">
        <v>12</v>
      </c>
      <c r="D15" s="19">
        <v>8</v>
      </c>
      <c r="E15" s="20">
        <v>2</v>
      </c>
    </row>
    <row r="16" spans="1:5" x14ac:dyDescent="0.2">
      <c r="A16" s="18">
        <v>44559</v>
      </c>
      <c r="B16" s="21">
        <v>2.2000000000000002</v>
      </c>
      <c r="C16" s="22">
        <v>10</v>
      </c>
      <c r="D16" s="23">
        <f>2*4</f>
        <v>8</v>
      </c>
      <c r="E16" s="24">
        <v>1.2</v>
      </c>
    </row>
    <row r="17" spans="1:5" x14ac:dyDescent="0.2">
      <c r="A17" s="18">
        <v>44559</v>
      </c>
      <c r="B17" s="21">
        <v>2.5</v>
      </c>
      <c r="C17" s="22">
        <v>12</v>
      </c>
      <c r="D17" s="23">
        <f t="shared" ref="D17:D18" si="2">2*4</f>
        <v>8</v>
      </c>
      <c r="E17" s="24">
        <v>1.5</v>
      </c>
    </row>
    <row r="18" spans="1:5" x14ac:dyDescent="0.2">
      <c r="A18" s="18">
        <v>44559</v>
      </c>
      <c r="B18" s="21">
        <v>3.5</v>
      </c>
      <c r="C18" s="22">
        <v>12</v>
      </c>
      <c r="D18" s="23">
        <f t="shared" si="2"/>
        <v>8</v>
      </c>
      <c r="E18" s="24">
        <v>2</v>
      </c>
    </row>
    <row r="19" spans="1:5" ht="17" thickBot="1" x14ac:dyDescent="0.25">
      <c r="A19" s="25">
        <v>44568</v>
      </c>
      <c r="B19" s="26">
        <v>3.5</v>
      </c>
      <c r="C19" s="27">
        <v>12</v>
      </c>
      <c r="D19" s="28">
        <f>2*4</f>
        <v>8</v>
      </c>
      <c r="E19" s="29">
        <v>2</v>
      </c>
    </row>
    <row r="20" spans="1:5" ht="18" thickTop="1" thickBot="1" x14ac:dyDescent="0.25">
      <c r="A20" s="30" t="s">
        <v>7</v>
      </c>
      <c r="B20" s="31">
        <f>SUM(B12:B19)</f>
        <v>17.2</v>
      </c>
      <c r="C20" s="31">
        <f>SUM(C12:C19)</f>
        <v>74</v>
      </c>
      <c r="D20" s="32">
        <f>SUM(D12:D19)</f>
        <v>54</v>
      </c>
      <c r="E20" s="31">
        <f>SUM(E12:E19)</f>
        <v>18.399999999999999</v>
      </c>
    </row>
    <row r="21" spans="1:5" ht="17" thickTop="1" x14ac:dyDescent="0.2">
      <c r="D21" s="33"/>
    </row>
  </sheetData>
  <mergeCells count="1">
    <mergeCell ref="A2:B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1084-3E47-1E49-9D66-E9F519F7C7F8}">
  <dimension ref="A1:M90"/>
  <sheetViews>
    <sheetView workbookViewId="0">
      <selection activeCell="F2" sqref="F2"/>
    </sheetView>
  </sheetViews>
  <sheetFormatPr baseColWidth="10" defaultRowHeight="16" x14ac:dyDescent="0.2"/>
  <cols>
    <col min="1" max="1" width="13.1640625" style="34" customWidth="1"/>
    <col min="2" max="2" width="11.1640625" style="35" hidden="1" customWidth="1"/>
    <col min="3" max="3" width="23.6640625" customWidth="1"/>
    <col min="4" max="4" width="21.1640625" customWidth="1"/>
    <col min="5" max="5" width="15.83203125" customWidth="1"/>
    <col min="6" max="6" width="13.6640625" customWidth="1"/>
    <col min="7" max="8" width="13.5" customWidth="1"/>
    <col min="9" max="9" width="12.5" customWidth="1"/>
    <col min="10" max="10" width="15.6640625" customWidth="1"/>
    <col min="11" max="11" width="46.5" customWidth="1"/>
    <col min="12" max="12" width="72.5" customWidth="1"/>
    <col min="13" max="13" width="49.1640625" customWidth="1"/>
  </cols>
  <sheetData>
    <row r="1" spans="1:13" ht="46" customHeight="1" x14ac:dyDescent="0.2">
      <c r="A1" s="112" t="s">
        <v>94</v>
      </c>
    </row>
    <row r="2" spans="1:13" ht="35" thickBot="1" x14ac:dyDescent="0.25">
      <c r="C2" s="135" t="s">
        <v>0</v>
      </c>
      <c r="D2" s="135"/>
      <c r="E2" s="136" t="s">
        <v>1</v>
      </c>
      <c r="F2" s="34"/>
      <c r="G2" s="34"/>
      <c r="H2" s="35"/>
      <c r="I2" s="131" t="s">
        <v>14</v>
      </c>
      <c r="J2" s="132">
        <v>8332</v>
      </c>
    </row>
    <row r="3" spans="1:13" ht="87" thickTop="1" thickBot="1" x14ac:dyDescent="0.25">
      <c r="A3" s="38"/>
      <c r="B3" s="39"/>
      <c r="C3" s="113" t="s">
        <v>2</v>
      </c>
      <c r="D3" s="114">
        <v>903</v>
      </c>
      <c r="E3" s="115">
        <f>D3/8332</f>
        <v>0.10837734037445991</v>
      </c>
      <c r="F3" s="34"/>
      <c r="G3" s="34"/>
      <c r="H3" s="35"/>
      <c r="I3" s="133" t="s">
        <v>15</v>
      </c>
      <c r="J3" s="134">
        <v>903</v>
      </c>
      <c r="M3" s="40"/>
    </row>
    <row r="4" spans="1:13" ht="35" thickTop="1" x14ac:dyDescent="0.2">
      <c r="A4" s="38"/>
      <c r="B4" s="41"/>
      <c r="C4" s="113" t="s">
        <v>3</v>
      </c>
      <c r="D4" s="116">
        <f>4023.61829297174</f>
        <v>4023.6182929717402</v>
      </c>
      <c r="E4" s="115">
        <f t="shared" ref="E4:E8" si="0">D4/8332</f>
        <v>0.4829114609903673</v>
      </c>
      <c r="F4" s="34"/>
      <c r="G4" s="34"/>
      <c r="H4" s="35"/>
      <c r="I4" s="36"/>
      <c r="J4" s="37"/>
      <c r="L4" s="36"/>
      <c r="M4" s="40"/>
    </row>
    <row r="5" spans="1:13" ht="52" thickBot="1" x14ac:dyDescent="0.25">
      <c r="A5" s="38"/>
      <c r="B5" s="41"/>
      <c r="C5" s="113" t="s">
        <v>4</v>
      </c>
      <c r="D5" s="116">
        <f>1431.93269313888+J48</f>
        <v>1555.7134267140514</v>
      </c>
      <c r="E5" s="115">
        <f t="shared" si="0"/>
        <v>0.18671548568339549</v>
      </c>
      <c r="F5" s="42"/>
      <c r="G5" s="122"/>
      <c r="H5" s="123" t="s">
        <v>16</v>
      </c>
      <c r="I5" s="123" t="s">
        <v>17</v>
      </c>
      <c r="J5" s="124" t="s">
        <v>18</v>
      </c>
      <c r="K5" s="117"/>
      <c r="L5" s="36"/>
      <c r="M5" s="40"/>
    </row>
    <row r="6" spans="1:13" ht="18" thickTop="1" x14ac:dyDescent="0.2">
      <c r="A6" s="38"/>
      <c r="B6" s="41"/>
      <c r="C6" s="113" t="s">
        <v>19</v>
      </c>
      <c r="D6" s="116">
        <v>57.7</v>
      </c>
      <c r="E6" s="115">
        <f t="shared" si="0"/>
        <v>6.9251080172827656E-3</v>
      </c>
      <c r="F6" s="43"/>
      <c r="G6" s="119">
        <v>44495</v>
      </c>
      <c r="H6" s="120">
        <v>4714.7299999999996</v>
      </c>
      <c r="I6" s="118">
        <v>236066.53</v>
      </c>
      <c r="J6" s="118">
        <v>50.07</v>
      </c>
      <c r="K6" s="118"/>
      <c r="L6" s="44"/>
      <c r="M6" s="44"/>
    </row>
    <row r="7" spans="1:13" ht="18" thickBot="1" x14ac:dyDescent="0.25">
      <c r="A7" s="38"/>
      <c r="B7" s="41"/>
      <c r="C7" s="133" t="s">
        <v>6</v>
      </c>
      <c r="D7" s="137">
        <v>1792</v>
      </c>
      <c r="E7" s="138">
        <f t="shared" si="0"/>
        <v>0.21507441190590496</v>
      </c>
      <c r="F7" s="14"/>
      <c r="G7" s="118" t="s">
        <v>20</v>
      </c>
      <c r="H7" s="120">
        <v>785.04</v>
      </c>
      <c r="I7" s="118">
        <v>39390.949999999997</v>
      </c>
      <c r="J7" s="118">
        <v>50.18</v>
      </c>
      <c r="K7" s="118"/>
      <c r="L7" s="13"/>
      <c r="M7" s="14"/>
    </row>
    <row r="8" spans="1:13" ht="19" thickTop="1" thickBot="1" x14ac:dyDescent="0.25">
      <c r="A8" s="45"/>
      <c r="B8" s="41"/>
      <c r="C8" s="113" t="s">
        <v>7</v>
      </c>
      <c r="D8" s="116">
        <f>SUM(D3:D7)</f>
        <v>8332.0317196857904</v>
      </c>
      <c r="E8" s="115">
        <f t="shared" si="0"/>
        <v>1.0000038069714103</v>
      </c>
      <c r="F8" s="14"/>
      <c r="G8" s="125" t="s">
        <v>21</v>
      </c>
      <c r="H8" s="126">
        <v>1928.28</v>
      </c>
      <c r="I8" s="125">
        <v>95677.4</v>
      </c>
      <c r="J8" s="125">
        <v>49.62</v>
      </c>
      <c r="K8" s="118"/>
      <c r="L8" s="13"/>
      <c r="M8" s="14"/>
    </row>
    <row r="9" spans="1:13" ht="18" thickTop="1" thickBot="1" x14ac:dyDescent="0.25">
      <c r="A9" s="14"/>
      <c r="B9" s="46"/>
      <c r="C9" s="13"/>
      <c r="D9" s="14"/>
      <c r="E9" s="14"/>
      <c r="F9" s="47"/>
      <c r="G9" s="121"/>
      <c r="H9" s="127">
        <f>SUM(H6:H8)</f>
        <v>7428.0499999999993</v>
      </c>
      <c r="I9" s="128">
        <f>SUM(I6:I8)</f>
        <v>371134.88</v>
      </c>
      <c r="J9" s="129" t="s">
        <v>22</v>
      </c>
      <c r="K9" s="130"/>
      <c r="L9" s="13"/>
      <c r="M9" s="14"/>
    </row>
    <row r="10" spans="1:13" ht="17" thickTop="1" x14ac:dyDescent="0.2">
      <c r="A10" s="47"/>
      <c r="B10" s="48"/>
      <c r="C10" s="49"/>
      <c r="D10" s="50"/>
      <c r="E10" s="51"/>
      <c r="H10" s="52">
        <f>J2-I9</f>
        <v>-362802.88</v>
      </c>
      <c r="J10" s="47"/>
      <c r="K10" s="53"/>
      <c r="L10" s="49"/>
      <c r="M10" s="50"/>
    </row>
    <row r="11" spans="1:13" x14ac:dyDescent="0.2">
      <c r="A11" s="54"/>
    </row>
    <row r="12" spans="1:13" x14ac:dyDescent="0.2">
      <c r="C12" s="55" t="s">
        <v>23</v>
      </c>
      <c r="D12" s="55"/>
      <c r="E12" s="55"/>
      <c r="F12" s="55"/>
      <c r="G12" s="55"/>
      <c r="H12" s="55"/>
      <c r="I12" s="55"/>
      <c r="J12" s="55"/>
    </row>
    <row r="13" spans="1:13" x14ac:dyDescent="0.2">
      <c r="A13" s="56" t="s">
        <v>24</v>
      </c>
      <c r="B13" s="57"/>
      <c r="C13" s="58" t="s">
        <v>25</v>
      </c>
      <c r="D13" s="59"/>
      <c r="E13" s="58" t="s">
        <v>26</v>
      </c>
      <c r="F13" s="59"/>
      <c r="G13" s="58" t="s">
        <v>27</v>
      </c>
      <c r="H13" s="59"/>
      <c r="I13" s="58" t="s">
        <v>28</v>
      </c>
      <c r="J13" s="59"/>
      <c r="K13" s="60" t="s">
        <v>29</v>
      </c>
      <c r="L13" s="60" t="s">
        <v>30</v>
      </c>
      <c r="M13" s="60" t="s">
        <v>31</v>
      </c>
    </row>
    <row r="14" spans="1:13" ht="34" x14ac:dyDescent="0.2">
      <c r="A14" s="61"/>
      <c r="B14" s="62"/>
      <c r="C14" s="63" t="s">
        <v>32</v>
      </c>
      <c r="D14" s="64" t="s">
        <v>33</v>
      </c>
      <c r="E14" s="63" t="s">
        <v>32</v>
      </c>
      <c r="F14" s="64" t="s">
        <v>33</v>
      </c>
      <c r="G14" s="63" t="s">
        <v>32</v>
      </c>
      <c r="H14" s="64" t="s">
        <v>33</v>
      </c>
      <c r="I14" s="63" t="s">
        <v>32</v>
      </c>
      <c r="J14" s="64" t="s">
        <v>33</v>
      </c>
      <c r="K14" s="60"/>
      <c r="L14" s="60"/>
      <c r="M14" s="60"/>
    </row>
    <row r="15" spans="1:13" ht="34" x14ac:dyDescent="0.2">
      <c r="A15" s="65">
        <v>44497</v>
      </c>
      <c r="B15" s="66" t="s">
        <v>34</v>
      </c>
      <c r="C15" s="67"/>
      <c r="D15" s="68"/>
      <c r="E15" s="67">
        <v>1800</v>
      </c>
      <c r="F15" s="68">
        <f>E15/50.07</f>
        <v>35.949670461354103</v>
      </c>
      <c r="G15" s="67"/>
      <c r="H15" s="68"/>
      <c r="I15" s="67"/>
      <c r="J15" s="68"/>
      <c r="K15" s="63" t="s">
        <v>35</v>
      </c>
      <c r="L15" s="63" t="s">
        <v>36</v>
      </c>
      <c r="M15" s="63" t="s">
        <v>37</v>
      </c>
    </row>
    <row r="16" spans="1:13" ht="51" x14ac:dyDescent="0.2">
      <c r="A16" s="65">
        <v>44497</v>
      </c>
      <c r="B16" s="66" t="s">
        <v>34</v>
      </c>
      <c r="C16" s="67"/>
      <c r="D16" s="68"/>
      <c r="E16" s="67">
        <v>2500</v>
      </c>
      <c r="F16" s="68">
        <f t="shared" ref="F16:F17" si="1">E16/50.07</f>
        <v>49.930097862991808</v>
      </c>
      <c r="G16" s="67"/>
      <c r="H16" s="68"/>
      <c r="I16" s="67"/>
      <c r="J16" s="68"/>
      <c r="K16" s="63" t="s">
        <v>35</v>
      </c>
      <c r="L16" s="63" t="s">
        <v>38</v>
      </c>
      <c r="M16" s="63" t="s">
        <v>39</v>
      </c>
    </row>
    <row r="17" spans="1:13" ht="51" x14ac:dyDescent="0.2">
      <c r="A17" s="69">
        <v>44497</v>
      </c>
      <c r="B17" s="70" t="s">
        <v>34</v>
      </c>
      <c r="C17" s="67"/>
      <c r="D17" s="68"/>
      <c r="E17" s="67">
        <v>2000</v>
      </c>
      <c r="F17" s="68">
        <f t="shared" si="1"/>
        <v>39.944078290393449</v>
      </c>
      <c r="G17" s="67"/>
      <c r="H17" s="68"/>
      <c r="I17" s="67"/>
      <c r="J17" s="68"/>
      <c r="K17" s="63" t="s">
        <v>35</v>
      </c>
      <c r="L17" s="63" t="s">
        <v>40</v>
      </c>
      <c r="M17" s="63" t="s">
        <v>41</v>
      </c>
    </row>
    <row r="18" spans="1:13" ht="34" x14ac:dyDescent="0.2">
      <c r="A18" s="34">
        <v>44502</v>
      </c>
      <c r="B18" s="35" t="s">
        <v>42</v>
      </c>
      <c r="C18" s="71">
        <v>28672.400000000001</v>
      </c>
      <c r="D18" s="68">
        <f>C18/50.07</f>
        <v>572.6462951867386</v>
      </c>
      <c r="E18" s="67"/>
      <c r="F18" s="68"/>
      <c r="G18" s="67"/>
      <c r="H18" s="68"/>
      <c r="I18" s="67"/>
      <c r="J18" s="72"/>
      <c r="K18" s="73" t="s">
        <v>43</v>
      </c>
      <c r="L18" s="63"/>
      <c r="M18" s="63"/>
    </row>
    <row r="19" spans="1:13" ht="68" x14ac:dyDescent="0.2">
      <c r="A19" s="18">
        <v>44512</v>
      </c>
      <c r="B19" s="74" t="s">
        <v>44</v>
      </c>
      <c r="C19" s="67"/>
      <c r="D19" s="68"/>
      <c r="E19" s="67"/>
      <c r="F19" s="68"/>
      <c r="G19" s="67">
        <v>2885.23</v>
      </c>
      <c r="H19" s="68">
        <f>G19/50.18</f>
        <v>57.497608609007571</v>
      </c>
      <c r="I19" s="67"/>
      <c r="J19" s="68"/>
      <c r="K19" s="63" t="s">
        <v>45</v>
      </c>
      <c r="L19" s="75" t="s">
        <v>46</v>
      </c>
      <c r="M19" s="63" t="s">
        <v>47</v>
      </c>
    </row>
    <row r="20" spans="1:13" ht="34" x14ac:dyDescent="0.2">
      <c r="A20" s="34">
        <v>44529</v>
      </c>
      <c r="B20" s="35" t="s">
        <v>48</v>
      </c>
      <c r="C20" s="67">
        <v>3225</v>
      </c>
      <c r="D20" s="68">
        <f>C20/50.18</f>
        <v>64.268632921482663</v>
      </c>
      <c r="E20" s="67"/>
      <c r="F20" s="68"/>
      <c r="G20" s="67"/>
      <c r="H20" s="68"/>
      <c r="I20" s="67"/>
      <c r="J20" s="68"/>
      <c r="K20" s="63" t="s">
        <v>49</v>
      </c>
      <c r="L20" s="63"/>
      <c r="M20" s="63"/>
    </row>
    <row r="21" spans="1:13" ht="51" x14ac:dyDescent="0.2">
      <c r="A21" s="34">
        <v>44529</v>
      </c>
      <c r="B21" s="35" t="s">
        <v>48</v>
      </c>
      <c r="C21" s="67"/>
      <c r="D21" s="68"/>
      <c r="E21" s="67">
        <v>5500</v>
      </c>
      <c r="F21" s="76">
        <f>E21/50.18</f>
        <v>109.6054204862495</v>
      </c>
      <c r="G21" s="67"/>
      <c r="H21" s="68"/>
      <c r="I21" s="67"/>
      <c r="J21" s="68"/>
      <c r="K21" s="63" t="s">
        <v>50</v>
      </c>
      <c r="L21" s="63" t="s">
        <v>51</v>
      </c>
      <c r="M21" s="63" t="s">
        <v>52</v>
      </c>
    </row>
    <row r="22" spans="1:13" ht="34" x14ac:dyDescent="0.2">
      <c r="A22" s="34">
        <v>44529</v>
      </c>
      <c r="B22" s="35" t="s">
        <v>48</v>
      </c>
      <c r="C22" s="67">
        <v>3500</v>
      </c>
      <c r="D22" s="68">
        <f t="shared" ref="D22:D24" si="2">C22/50.18</f>
        <v>69.748903945795135</v>
      </c>
      <c r="E22" s="67"/>
      <c r="F22" s="68"/>
      <c r="G22" s="67"/>
      <c r="H22" s="68"/>
      <c r="I22" s="67"/>
      <c r="J22" s="68"/>
      <c r="K22" s="63" t="s">
        <v>53</v>
      </c>
      <c r="L22" s="63"/>
      <c r="M22" s="63"/>
    </row>
    <row r="23" spans="1:13" ht="34" x14ac:dyDescent="0.2">
      <c r="A23" s="34">
        <v>44529</v>
      </c>
      <c r="B23" s="35" t="s">
        <v>48</v>
      </c>
      <c r="C23" s="67">
        <v>3500</v>
      </c>
      <c r="D23" s="68">
        <f t="shared" si="2"/>
        <v>69.748903945795135</v>
      </c>
      <c r="E23" s="67"/>
      <c r="F23" s="68"/>
      <c r="G23" s="67"/>
      <c r="H23" s="68"/>
      <c r="I23" s="67"/>
      <c r="J23" s="68"/>
      <c r="K23" s="63" t="s">
        <v>53</v>
      </c>
      <c r="L23" s="63"/>
      <c r="M23" s="63"/>
    </row>
    <row r="24" spans="1:13" ht="17" x14ac:dyDescent="0.2">
      <c r="A24" s="18">
        <v>44530</v>
      </c>
      <c r="B24" s="74" t="s">
        <v>54</v>
      </c>
      <c r="C24" s="67">
        <v>1009</v>
      </c>
      <c r="D24" s="68">
        <f t="shared" si="2"/>
        <v>20.107612594659226</v>
      </c>
      <c r="E24" s="67"/>
      <c r="F24" s="68"/>
      <c r="G24" s="67"/>
      <c r="H24" s="68"/>
      <c r="I24" s="67"/>
      <c r="J24" s="72"/>
      <c r="K24" s="77" t="s">
        <v>55</v>
      </c>
      <c r="L24" s="63"/>
      <c r="M24" s="63"/>
    </row>
    <row r="25" spans="1:13" ht="34" x14ac:dyDescent="0.2">
      <c r="A25" s="34">
        <v>44532</v>
      </c>
      <c r="B25" s="35" t="s">
        <v>56</v>
      </c>
      <c r="C25" s="67">
        <v>45707</v>
      </c>
      <c r="D25" s="68">
        <f>C25/49.62</f>
        <v>921.1406690850464</v>
      </c>
      <c r="E25" s="67"/>
      <c r="F25" s="68"/>
      <c r="G25" s="67"/>
      <c r="H25" s="68"/>
      <c r="I25" s="67"/>
      <c r="J25" s="72"/>
      <c r="K25" s="36" t="s">
        <v>57</v>
      </c>
      <c r="L25" s="63"/>
      <c r="M25" s="63"/>
    </row>
    <row r="26" spans="1:13" ht="17" x14ac:dyDescent="0.2">
      <c r="A26" s="18">
        <v>44536</v>
      </c>
      <c r="B26" s="74" t="s">
        <v>58</v>
      </c>
      <c r="C26" s="67">
        <v>3500</v>
      </c>
      <c r="D26" s="68">
        <f t="shared" ref="D26:D28" si="3">C26/49.62</f>
        <v>70.53607416364369</v>
      </c>
      <c r="E26" s="67"/>
      <c r="F26" s="68"/>
      <c r="G26" s="67"/>
      <c r="H26" s="68"/>
      <c r="I26" s="67"/>
      <c r="J26" s="72"/>
      <c r="K26" s="77" t="s">
        <v>59</v>
      </c>
      <c r="L26" s="63"/>
      <c r="M26" s="63"/>
    </row>
    <row r="27" spans="1:13" ht="17" x14ac:dyDescent="0.2">
      <c r="A27" s="18">
        <v>44536</v>
      </c>
      <c r="B27" s="74" t="s">
        <v>58</v>
      </c>
      <c r="C27" s="67">
        <v>3500</v>
      </c>
      <c r="D27" s="68">
        <f t="shared" si="3"/>
        <v>70.53607416364369</v>
      </c>
      <c r="E27" s="67"/>
      <c r="F27" s="68"/>
      <c r="G27" s="67"/>
      <c r="H27" s="68"/>
      <c r="I27" s="67"/>
      <c r="J27" s="72"/>
      <c r="K27" s="77" t="s">
        <v>59</v>
      </c>
      <c r="L27" s="63"/>
      <c r="M27" s="63"/>
    </row>
    <row r="28" spans="1:13" ht="34" x14ac:dyDescent="0.2">
      <c r="A28" s="34">
        <v>44547</v>
      </c>
      <c r="B28" s="35" t="s">
        <v>60</v>
      </c>
      <c r="C28" s="67">
        <v>39270</v>
      </c>
      <c r="D28" s="68">
        <f t="shared" si="3"/>
        <v>791.41475211608224</v>
      </c>
      <c r="E28" s="67"/>
      <c r="F28" s="68"/>
      <c r="G28" s="78"/>
      <c r="H28" s="79"/>
      <c r="I28" s="78"/>
      <c r="J28" s="80"/>
      <c r="K28" s="36" t="s">
        <v>61</v>
      </c>
      <c r="L28" s="63"/>
      <c r="M28" s="73"/>
    </row>
    <row r="29" spans="1:13" ht="34" x14ac:dyDescent="0.2">
      <c r="A29" s="18">
        <v>44551</v>
      </c>
      <c r="B29" s="74" t="s">
        <v>62</v>
      </c>
      <c r="C29" s="67"/>
      <c r="D29" s="68"/>
      <c r="E29" s="67">
        <v>4637.5</v>
      </c>
      <c r="F29" s="76">
        <f t="shared" ref="F29:F35" si="4">E29/49.62</f>
        <v>93.460298266827891</v>
      </c>
      <c r="G29" s="78"/>
      <c r="H29" s="79"/>
      <c r="I29" s="78"/>
      <c r="J29" s="79"/>
      <c r="K29" s="63" t="s">
        <v>35</v>
      </c>
      <c r="L29" s="63" t="s">
        <v>63</v>
      </c>
      <c r="M29" s="73" t="s">
        <v>64</v>
      </c>
    </row>
    <row r="30" spans="1:13" ht="34" x14ac:dyDescent="0.2">
      <c r="A30" s="18">
        <v>44551</v>
      </c>
      <c r="B30" s="74" t="s">
        <v>62</v>
      </c>
      <c r="C30" s="67"/>
      <c r="D30" s="68"/>
      <c r="E30" s="67">
        <v>7087.5</v>
      </c>
      <c r="F30" s="76">
        <f t="shared" si="4"/>
        <v>142.83555018137849</v>
      </c>
      <c r="G30" s="78"/>
      <c r="H30" s="79"/>
      <c r="I30" s="78"/>
      <c r="J30" s="79"/>
      <c r="K30" s="63" t="s">
        <v>35</v>
      </c>
      <c r="L30" s="63" t="s">
        <v>65</v>
      </c>
      <c r="M30" s="73" t="s">
        <v>66</v>
      </c>
    </row>
    <row r="31" spans="1:13" ht="34" x14ac:dyDescent="0.2">
      <c r="A31" s="18">
        <v>44551</v>
      </c>
      <c r="B31" s="74" t="s">
        <v>62</v>
      </c>
      <c r="C31" s="67"/>
      <c r="D31" s="68"/>
      <c r="E31" s="67">
        <v>7087.5</v>
      </c>
      <c r="F31" s="76">
        <f t="shared" si="4"/>
        <v>142.83555018137849</v>
      </c>
      <c r="G31" s="78"/>
      <c r="H31" s="79"/>
      <c r="I31" s="78"/>
      <c r="J31" s="79"/>
      <c r="K31" s="63" t="s">
        <v>35</v>
      </c>
      <c r="L31" s="63" t="s">
        <v>65</v>
      </c>
      <c r="M31" s="73" t="s">
        <v>67</v>
      </c>
    </row>
    <row r="32" spans="1:13" ht="34" x14ac:dyDescent="0.2">
      <c r="A32" s="18">
        <v>44551</v>
      </c>
      <c r="B32" s="74" t="s">
        <v>62</v>
      </c>
      <c r="C32" s="67"/>
      <c r="D32" s="68"/>
      <c r="E32" s="67">
        <v>2475</v>
      </c>
      <c r="F32" s="76">
        <f t="shared" si="4"/>
        <v>49.879081015719471</v>
      </c>
      <c r="G32" s="78"/>
      <c r="H32" s="79"/>
      <c r="I32" s="78"/>
      <c r="J32" s="79"/>
      <c r="K32" s="63" t="s">
        <v>35</v>
      </c>
      <c r="L32" s="63" t="s">
        <v>65</v>
      </c>
      <c r="M32" s="73" t="s">
        <v>68</v>
      </c>
    </row>
    <row r="33" spans="1:13" ht="51" x14ac:dyDescent="0.2">
      <c r="A33" s="18">
        <v>44551</v>
      </c>
      <c r="B33" s="74" t="s">
        <v>62</v>
      </c>
      <c r="C33" s="67"/>
      <c r="D33" s="68"/>
      <c r="E33" s="67">
        <v>500</v>
      </c>
      <c r="F33" s="76">
        <f t="shared" si="4"/>
        <v>10.076582023377672</v>
      </c>
      <c r="G33" s="78"/>
      <c r="H33" s="79"/>
      <c r="I33" s="78"/>
      <c r="J33" s="79"/>
      <c r="K33" s="63" t="s">
        <v>35</v>
      </c>
      <c r="L33" s="63" t="s">
        <v>69</v>
      </c>
      <c r="M33" s="73" t="s">
        <v>70</v>
      </c>
    </row>
    <row r="34" spans="1:13" ht="68" x14ac:dyDescent="0.2">
      <c r="A34" s="18">
        <v>44552</v>
      </c>
      <c r="B34" s="74" t="s">
        <v>71</v>
      </c>
      <c r="C34" s="67"/>
      <c r="D34" s="68"/>
      <c r="E34" s="67">
        <v>4200</v>
      </c>
      <c r="F34" s="76">
        <f t="shared" si="4"/>
        <v>84.643288996372434</v>
      </c>
      <c r="G34" s="81"/>
      <c r="H34" s="82"/>
      <c r="I34" s="81"/>
      <c r="J34" s="82"/>
      <c r="K34" s="63" t="s">
        <v>72</v>
      </c>
      <c r="L34" s="63" t="s">
        <v>73</v>
      </c>
      <c r="M34" s="83" t="s">
        <v>74</v>
      </c>
    </row>
    <row r="35" spans="1:13" ht="68" x14ac:dyDescent="0.2">
      <c r="A35" s="18">
        <v>44552</v>
      </c>
      <c r="B35" s="74" t="s">
        <v>71</v>
      </c>
      <c r="C35" s="67"/>
      <c r="D35" s="68"/>
      <c r="E35" s="67">
        <v>4200</v>
      </c>
      <c r="F35" s="76">
        <f t="shared" si="4"/>
        <v>84.643288996372434</v>
      </c>
      <c r="G35" s="81"/>
      <c r="H35" s="82"/>
      <c r="I35" s="81"/>
      <c r="J35" s="82"/>
      <c r="K35" s="63" t="s">
        <v>72</v>
      </c>
      <c r="L35" s="63" t="s">
        <v>73</v>
      </c>
      <c r="M35" s="83" t="s">
        <v>74</v>
      </c>
    </row>
    <row r="36" spans="1:13" ht="34" x14ac:dyDescent="0.2">
      <c r="A36" s="34">
        <v>44557</v>
      </c>
      <c r="B36" s="35" t="s">
        <v>75</v>
      </c>
      <c r="C36" s="67">
        <v>29097</v>
      </c>
      <c r="D36" s="68">
        <f>C36/49.62</f>
        <v>586.3966142684402</v>
      </c>
      <c r="E36" s="67"/>
      <c r="F36" s="68"/>
      <c r="G36" s="81"/>
      <c r="H36" s="82"/>
      <c r="I36" s="81"/>
      <c r="J36" s="84"/>
      <c r="K36" s="36" t="s">
        <v>76</v>
      </c>
      <c r="L36" s="63"/>
      <c r="M36" s="85"/>
    </row>
    <row r="37" spans="1:13" ht="68" x14ac:dyDescent="0.2">
      <c r="A37" s="18">
        <v>44558</v>
      </c>
      <c r="B37" s="74" t="s">
        <v>77</v>
      </c>
      <c r="C37" s="67"/>
      <c r="D37" s="68"/>
      <c r="E37" s="67">
        <v>3600</v>
      </c>
      <c r="F37" s="76">
        <f t="shared" ref="F37:F41" si="5">E37/49.62</f>
        <v>72.551390568319235</v>
      </c>
      <c r="G37" s="81"/>
      <c r="H37" s="82"/>
      <c r="I37" s="81"/>
      <c r="J37" s="82"/>
      <c r="K37" s="63" t="s">
        <v>72</v>
      </c>
      <c r="L37" s="63" t="s">
        <v>73</v>
      </c>
      <c r="M37" s="83" t="s">
        <v>78</v>
      </c>
    </row>
    <row r="38" spans="1:13" ht="68" x14ac:dyDescent="0.2">
      <c r="A38" s="18">
        <v>44558</v>
      </c>
      <c r="B38" s="74" t="s">
        <v>77</v>
      </c>
      <c r="C38" s="67"/>
      <c r="D38" s="68"/>
      <c r="E38" s="67">
        <v>3600</v>
      </c>
      <c r="F38" s="76">
        <f t="shared" si="5"/>
        <v>72.551390568319235</v>
      </c>
      <c r="G38" s="81"/>
      <c r="H38" s="82"/>
      <c r="I38" s="81"/>
      <c r="J38" s="82"/>
      <c r="K38" s="63" t="s">
        <v>72</v>
      </c>
      <c r="L38" s="63" t="s">
        <v>73</v>
      </c>
      <c r="M38" s="83" t="s">
        <v>78</v>
      </c>
    </row>
    <row r="39" spans="1:13" ht="34" x14ac:dyDescent="0.2">
      <c r="A39" s="18">
        <v>44559</v>
      </c>
      <c r="B39" s="74" t="s">
        <v>79</v>
      </c>
      <c r="C39" s="67"/>
      <c r="D39" s="68"/>
      <c r="E39" s="67">
        <v>7053.75</v>
      </c>
      <c r="F39" s="76">
        <f t="shared" si="5"/>
        <v>142.15538089480049</v>
      </c>
      <c r="G39" s="81"/>
      <c r="H39" s="82"/>
      <c r="I39" s="81"/>
      <c r="J39" s="82"/>
      <c r="K39" s="63" t="s">
        <v>35</v>
      </c>
      <c r="L39" s="63" t="s">
        <v>80</v>
      </c>
      <c r="M39" s="73" t="s">
        <v>81</v>
      </c>
    </row>
    <row r="40" spans="1:13" ht="34" x14ac:dyDescent="0.2">
      <c r="A40" s="18">
        <v>44559</v>
      </c>
      <c r="B40" s="74" t="s">
        <v>79</v>
      </c>
      <c r="C40" s="67"/>
      <c r="D40" s="68"/>
      <c r="E40" s="67">
        <v>7425</v>
      </c>
      <c r="F40" s="76">
        <f t="shared" si="5"/>
        <v>149.63724304715842</v>
      </c>
      <c r="G40" s="81"/>
      <c r="H40" s="82"/>
      <c r="I40" s="81"/>
      <c r="J40" s="82"/>
      <c r="K40" s="63" t="s">
        <v>35</v>
      </c>
      <c r="L40" s="63" t="s">
        <v>80</v>
      </c>
      <c r="M40" s="73" t="s">
        <v>82</v>
      </c>
    </row>
    <row r="41" spans="1:13" ht="34" x14ac:dyDescent="0.2">
      <c r="A41" s="18">
        <v>44559</v>
      </c>
      <c r="B41" s="74" t="s">
        <v>79</v>
      </c>
      <c r="C41" s="67"/>
      <c r="D41" s="68"/>
      <c r="E41" s="67">
        <v>7400.25</v>
      </c>
      <c r="F41" s="76">
        <f t="shared" si="5"/>
        <v>149.13845223700122</v>
      </c>
      <c r="G41" s="81"/>
      <c r="H41" s="82"/>
      <c r="I41" s="81"/>
      <c r="J41" s="82"/>
      <c r="K41" s="63" t="s">
        <v>35</v>
      </c>
      <c r="L41" s="63" t="s">
        <v>80</v>
      </c>
      <c r="M41" s="73" t="s">
        <v>83</v>
      </c>
    </row>
    <row r="42" spans="1:13" ht="17" x14ac:dyDescent="0.2">
      <c r="A42" s="18">
        <v>44559</v>
      </c>
      <c r="B42" s="74" t="s">
        <v>84</v>
      </c>
      <c r="C42" s="67"/>
      <c r="D42" s="68"/>
      <c r="E42" s="67"/>
      <c r="F42" s="68"/>
      <c r="G42" s="81"/>
      <c r="H42" s="82"/>
      <c r="I42" s="81">
        <v>142</v>
      </c>
      <c r="J42" s="86">
        <f>I42/49.62</f>
        <v>2.8617492946392584</v>
      </c>
      <c r="K42" s="87" t="s">
        <v>85</v>
      </c>
      <c r="L42" s="63"/>
      <c r="M42" s="85"/>
    </row>
    <row r="43" spans="1:13" x14ac:dyDescent="0.2">
      <c r="A43" s="88">
        <v>44559</v>
      </c>
      <c r="B43" s="74" t="s">
        <v>84</v>
      </c>
      <c r="C43" s="67"/>
      <c r="D43" s="68"/>
      <c r="E43" s="67"/>
      <c r="F43" s="68"/>
      <c r="G43" s="81"/>
      <c r="H43" s="82"/>
      <c r="I43" s="81">
        <v>1000</v>
      </c>
      <c r="J43" s="86">
        <f t="shared" ref="J43:J44" si="6">I43/49.62</f>
        <v>20.153164046755343</v>
      </c>
      <c r="K43" s="89" t="s">
        <v>85</v>
      </c>
      <c r="L43" s="63"/>
      <c r="M43" s="85"/>
    </row>
    <row r="44" spans="1:13" ht="32" x14ac:dyDescent="0.2">
      <c r="A44" s="88">
        <v>44559</v>
      </c>
      <c r="B44" s="74" t="s">
        <v>84</v>
      </c>
      <c r="C44" s="67"/>
      <c r="D44" s="68"/>
      <c r="E44" s="67"/>
      <c r="F44" s="68"/>
      <c r="G44" s="81"/>
      <c r="H44" s="82"/>
      <c r="I44" s="81">
        <v>5000</v>
      </c>
      <c r="J44" s="86">
        <f t="shared" si="6"/>
        <v>100.76582023377671</v>
      </c>
      <c r="K44" s="89" t="s">
        <v>86</v>
      </c>
      <c r="L44" s="63"/>
      <c r="M44" s="85"/>
    </row>
    <row r="45" spans="1:13" ht="34" x14ac:dyDescent="0.2">
      <c r="A45" s="88">
        <v>44559</v>
      </c>
      <c r="B45" s="90" t="s">
        <v>84</v>
      </c>
      <c r="C45" s="67"/>
      <c r="D45" s="68"/>
      <c r="E45" s="67">
        <v>104</v>
      </c>
      <c r="F45" s="86">
        <f>E45/49.62</f>
        <v>2.0959290608625554</v>
      </c>
      <c r="G45" s="81"/>
      <c r="H45" s="82"/>
      <c r="I45" s="81"/>
      <c r="J45" s="82"/>
      <c r="K45" s="63" t="s">
        <v>87</v>
      </c>
      <c r="L45" s="63" t="s">
        <v>88</v>
      </c>
      <c r="M45" s="83" t="s">
        <v>89</v>
      </c>
    </row>
    <row r="46" spans="1:13" ht="34" x14ac:dyDescent="0.2">
      <c r="A46" s="34">
        <v>44559</v>
      </c>
      <c r="B46" s="35" t="s">
        <v>90</v>
      </c>
      <c r="C46" s="67">
        <v>39054.6</v>
      </c>
      <c r="D46" s="91">
        <f>C46/49.62</f>
        <v>787.07376058041109</v>
      </c>
      <c r="E46" s="67"/>
      <c r="F46" s="68"/>
      <c r="G46" s="81"/>
      <c r="H46" s="82"/>
      <c r="I46" s="81"/>
      <c r="J46" s="84"/>
      <c r="K46" s="36" t="s">
        <v>91</v>
      </c>
      <c r="L46" s="63"/>
      <c r="M46" s="85"/>
    </row>
    <row r="47" spans="1:13" ht="34" x14ac:dyDescent="0.2">
      <c r="A47" s="34">
        <v>44203</v>
      </c>
      <c r="C47" s="67"/>
      <c r="D47" s="68"/>
      <c r="E47" s="67">
        <v>9600</v>
      </c>
      <c r="F47" s="68"/>
      <c r="G47" s="81"/>
      <c r="H47" s="82"/>
      <c r="I47" s="81"/>
      <c r="J47" s="82"/>
      <c r="K47" s="63" t="s">
        <v>92</v>
      </c>
      <c r="L47" s="63" t="s">
        <v>80</v>
      </c>
      <c r="M47" s="73" t="s">
        <v>83</v>
      </c>
    </row>
    <row r="48" spans="1:13" ht="17" thickBot="1" x14ac:dyDescent="0.25">
      <c r="A48" s="92" t="s">
        <v>7</v>
      </c>
      <c r="B48" s="16"/>
      <c r="C48" s="93">
        <f>SUM(C15:C47)</f>
        <v>200035</v>
      </c>
      <c r="D48" s="68">
        <f>SUM(D15:D47)</f>
        <v>4023.6182929717384</v>
      </c>
      <c r="E48" s="93">
        <f>SUM(E15:E47)</f>
        <v>80770.5</v>
      </c>
      <c r="F48" s="94">
        <f>SUM(F15:F47)</f>
        <v>1431.9326931388769</v>
      </c>
      <c r="G48" s="93">
        <f>SUM(G15:G47)</f>
        <v>2885.23</v>
      </c>
      <c r="H48" s="94">
        <f>SUM(H15:H47)</f>
        <v>57.497608609007571</v>
      </c>
      <c r="I48" s="93">
        <f>SUM(I15:I47)</f>
        <v>6142</v>
      </c>
      <c r="J48" s="94">
        <f>SUM(J15:J47)</f>
        <v>123.78073357517131</v>
      </c>
      <c r="K48" s="73"/>
      <c r="L48" s="73"/>
      <c r="M48" s="73"/>
    </row>
    <row r="49" spans="1:13" ht="17" thickTop="1" x14ac:dyDescent="0.2">
      <c r="F49" s="52"/>
    </row>
    <row r="50" spans="1:13" x14ac:dyDescent="0.2">
      <c r="C50" s="95"/>
      <c r="D50" s="95"/>
      <c r="E50" s="95"/>
      <c r="F50" s="95"/>
      <c r="G50" s="96"/>
      <c r="H50" s="96"/>
      <c r="I50" s="35"/>
      <c r="J50" s="35"/>
      <c r="K50" s="38"/>
      <c r="L50" s="38"/>
      <c r="M50" s="33"/>
    </row>
    <row r="51" spans="1:13" x14ac:dyDescent="0.2">
      <c r="C51" s="95"/>
      <c r="D51" s="95"/>
      <c r="E51" s="95"/>
      <c r="F51" s="95"/>
      <c r="G51" s="96"/>
      <c r="H51" s="96"/>
      <c r="I51" s="35"/>
      <c r="J51" s="35"/>
      <c r="K51" s="36"/>
      <c r="L51" s="36"/>
      <c r="M51" s="33"/>
    </row>
    <row r="52" spans="1:13" x14ac:dyDescent="0.2">
      <c r="E52" s="97"/>
      <c r="F52" s="37"/>
      <c r="I52" s="35"/>
      <c r="J52" s="35"/>
      <c r="K52" s="38"/>
      <c r="L52" s="38"/>
    </row>
    <row r="53" spans="1:13" x14ac:dyDescent="0.2">
      <c r="E53" s="98" t="s">
        <v>93</v>
      </c>
      <c r="I53" s="35"/>
      <c r="J53" s="35"/>
      <c r="K53" s="36"/>
      <c r="L53" s="36"/>
    </row>
    <row r="54" spans="1:13" x14ac:dyDescent="0.2">
      <c r="I54" s="35"/>
      <c r="J54" s="35"/>
      <c r="K54" s="36"/>
      <c r="L54" s="36"/>
    </row>
    <row r="55" spans="1:13" x14ac:dyDescent="0.2">
      <c r="I55" s="35"/>
      <c r="J55" s="35"/>
      <c r="K55" s="36"/>
      <c r="L55" s="36"/>
    </row>
    <row r="56" spans="1:13" x14ac:dyDescent="0.2">
      <c r="I56" s="35"/>
      <c r="J56" s="35"/>
      <c r="K56" s="36"/>
      <c r="L56" s="36"/>
    </row>
    <row r="57" spans="1:13" x14ac:dyDescent="0.2">
      <c r="I57" s="35"/>
      <c r="J57" s="35"/>
      <c r="K57" s="38"/>
      <c r="L57" s="38"/>
    </row>
    <row r="58" spans="1:13" x14ac:dyDescent="0.2">
      <c r="I58" s="35"/>
      <c r="J58" s="35"/>
      <c r="K58" s="38"/>
      <c r="L58" s="38"/>
    </row>
    <row r="59" spans="1:13" x14ac:dyDescent="0.2">
      <c r="I59" s="35"/>
      <c r="J59" s="35"/>
      <c r="K59" s="38"/>
      <c r="L59" s="38"/>
    </row>
    <row r="60" spans="1:13" x14ac:dyDescent="0.2">
      <c r="I60" s="35"/>
      <c r="J60" s="35"/>
      <c r="K60" s="38"/>
      <c r="L60" s="38"/>
    </row>
    <row r="61" spans="1:13" x14ac:dyDescent="0.2">
      <c r="I61" s="35"/>
      <c r="J61" s="35"/>
      <c r="K61" s="99"/>
      <c r="L61" s="99"/>
    </row>
    <row r="62" spans="1:13" x14ac:dyDescent="0.2">
      <c r="I62" s="35"/>
      <c r="J62" s="35"/>
      <c r="K62" s="36"/>
      <c r="L62" s="36"/>
    </row>
    <row r="63" spans="1:13" x14ac:dyDescent="0.2">
      <c r="I63" s="35"/>
      <c r="J63" s="35"/>
      <c r="K63" s="38"/>
      <c r="L63" s="38"/>
    </row>
    <row r="64" spans="1:13" x14ac:dyDescent="0.2">
      <c r="A64" s="100"/>
      <c r="I64" s="35"/>
      <c r="J64" s="35"/>
      <c r="K64" s="101"/>
      <c r="L64" s="102"/>
    </row>
    <row r="65" spans="1:12" x14ac:dyDescent="0.2">
      <c r="A65" s="103"/>
      <c r="I65" s="35"/>
      <c r="J65" s="35"/>
      <c r="K65" s="104"/>
      <c r="L65" s="102"/>
    </row>
    <row r="66" spans="1:12" x14ac:dyDescent="0.2">
      <c r="A66" s="103"/>
      <c r="I66" s="35"/>
      <c r="J66" s="35"/>
      <c r="K66" s="104"/>
      <c r="L66" s="102"/>
    </row>
    <row r="67" spans="1:12" x14ac:dyDescent="0.2">
      <c r="I67" s="35"/>
      <c r="J67" s="35"/>
      <c r="K67" s="99"/>
      <c r="L67" s="105"/>
    </row>
    <row r="68" spans="1:12" x14ac:dyDescent="0.2">
      <c r="I68" s="35"/>
      <c r="J68" s="35"/>
      <c r="K68" s="36"/>
      <c r="L68" s="36"/>
    </row>
    <row r="69" spans="1:12" x14ac:dyDescent="0.2">
      <c r="I69" s="35"/>
      <c r="J69" s="35"/>
      <c r="K69" s="99"/>
      <c r="L69" s="99"/>
    </row>
    <row r="70" spans="1:12" x14ac:dyDescent="0.2">
      <c r="I70" s="35"/>
      <c r="J70" s="35"/>
      <c r="K70" s="38"/>
      <c r="L70" s="106"/>
    </row>
    <row r="71" spans="1:12" x14ac:dyDescent="0.2">
      <c r="I71" s="35"/>
      <c r="J71" s="35"/>
      <c r="K71" s="36"/>
      <c r="L71" s="36"/>
    </row>
    <row r="72" spans="1:12" x14ac:dyDescent="0.2">
      <c r="I72" s="35"/>
      <c r="J72" s="35"/>
      <c r="K72" s="36"/>
      <c r="L72" s="36"/>
    </row>
    <row r="73" spans="1:12" x14ac:dyDescent="0.2">
      <c r="I73" s="35"/>
      <c r="J73" s="35"/>
      <c r="K73" s="38"/>
      <c r="L73" s="107"/>
    </row>
    <row r="74" spans="1:12" x14ac:dyDescent="0.2">
      <c r="I74" s="35"/>
      <c r="J74" s="35"/>
      <c r="K74" s="38"/>
      <c r="L74" s="108"/>
    </row>
    <row r="75" spans="1:12" x14ac:dyDescent="0.2">
      <c r="I75" s="35"/>
      <c r="J75" s="35"/>
      <c r="K75" s="38"/>
      <c r="L75" s="108"/>
    </row>
    <row r="76" spans="1:12" x14ac:dyDescent="0.2">
      <c r="I76" s="35"/>
      <c r="J76" s="35"/>
      <c r="K76" s="38"/>
      <c r="L76" s="108"/>
    </row>
    <row r="77" spans="1:12" x14ac:dyDescent="0.2">
      <c r="I77" s="35"/>
      <c r="J77" s="35"/>
      <c r="K77" s="36"/>
      <c r="L77" s="109"/>
    </row>
    <row r="78" spans="1:12" x14ac:dyDescent="0.2">
      <c r="I78" s="35"/>
      <c r="J78" s="35"/>
      <c r="K78" s="36"/>
      <c r="L78" s="36"/>
    </row>
    <row r="79" spans="1:12" x14ac:dyDescent="0.2">
      <c r="I79" s="35"/>
      <c r="J79" s="35"/>
      <c r="K79" s="36"/>
      <c r="L79" s="36"/>
    </row>
    <row r="80" spans="1:12" x14ac:dyDescent="0.2">
      <c r="I80" s="35"/>
      <c r="J80" s="35"/>
      <c r="K80" s="38"/>
      <c r="L80" s="110"/>
    </row>
    <row r="81" spans="9:12" x14ac:dyDescent="0.2">
      <c r="I81" s="35"/>
      <c r="J81" s="35"/>
      <c r="K81" s="38"/>
      <c r="L81" s="41"/>
    </row>
    <row r="82" spans="9:12" x14ac:dyDescent="0.2">
      <c r="I82" s="35"/>
      <c r="J82" s="35"/>
      <c r="K82" s="38"/>
      <c r="L82" s="41"/>
    </row>
    <row r="83" spans="9:12" x14ac:dyDescent="0.2">
      <c r="I83" s="35"/>
      <c r="J83" s="35"/>
      <c r="K83" s="38"/>
      <c r="L83" s="41"/>
    </row>
    <row r="84" spans="9:12" x14ac:dyDescent="0.2">
      <c r="I84" s="35"/>
      <c r="J84" s="35"/>
      <c r="K84" s="38"/>
      <c r="L84" s="41"/>
    </row>
    <row r="85" spans="9:12" x14ac:dyDescent="0.2">
      <c r="I85" s="35"/>
      <c r="J85" s="35"/>
      <c r="K85" s="45"/>
      <c r="L85" s="41"/>
    </row>
    <row r="86" spans="9:12" x14ac:dyDescent="0.2">
      <c r="I86" s="35"/>
      <c r="J86" s="35"/>
      <c r="K86" s="36"/>
      <c r="L86" s="36"/>
    </row>
    <row r="87" spans="9:12" x14ac:dyDescent="0.2">
      <c r="I87" s="35"/>
      <c r="J87" s="35"/>
      <c r="K87" s="36"/>
      <c r="L87" s="36"/>
    </row>
    <row r="88" spans="9:12" x14ac:dyDescent="0.2">
      <c r="I88" s="35"/>
      <c r="J88" s="35"/>
      <c r="K88" s="36"/>
      <c r="L88" s="111"/>
    </row>
    <row r="89" spans="9:12" x14ac:dyDescent="0.2">
      <c r="I89" s="35"/>
      <c r="J89" s="35"/>
      <c r="K89" s="36"/>
      <c r="L89" s="111"/>
    </row>
    <row r="90" spans="9:12" x14ac:dyDescent="0.2">
      <c r="I90" s="35"/>
      <c r="J90" s="35"/>
      <c r="K90" s="36"/>
      <c r="L90" s="36"/>
    </row>
  </sheetData>
  <mergeCells count="6">
    <mergeCell ref="C2:D2"/>
    <mergeCell ref="C12:J12"/>
    <mergeCell ref="C13:D13"/>
    <mergeCell ref="E13:F13"/>
    <mergeCell ref="G13:H13"/>
    <mergeCell ref="I13:J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5E61-686E-194A-93B1-8FA1471E6D1E}">
  <dimension ref="A1:N29"/>
  <sheetViews>
    <sheetView tabSelected="1" workbookViewId="0">
      <selection activeCell="P4" sqref="P4"/>
    </sheetView>
  </sheetViews>
  <sheetFormatPr baseColWidth="10" defaultRowHeight="16" x14ac:dyDescent="0.2"/>
  <sheetData>
    <row r="1" spans="1:14" x14ac:dyDescent="0.2">
      <c r="A1" s="139"/>
      <c r="B1" s="139"/>
      <c r="C1" s="139"/>
      <c r="D1" s="139"/>
      <c r="E1" s="139"/>
      <c r="F1" s="139"/>
      <c r="G1" s="139"/>
      <c r="H1" s="139"/>
      <c r="I1" s="139"/>
      <c r="J1" s="139"/>
      <c r="K1" s="139"/>
      <c r="L1" s="139"/>
      <c r="M1" s="139"/>
      <c r="N1" s="139"/>
    </row>
    <row r="2" spans="1:14" x14ac:dyDescent="0.2">
      <c r="A2" s="140" t="s">
        <v>8</v>
      </c>
      <c r="B2" s="140"/>
      <c r="C2" s="140"/>
      <c r="D2" s="140"/>
      <c r="E2" s="140"/>
      <c r="F2" s="139"/>
      <c r="G2" s="139"/>
      <c r="H2" s="139"/>
      <c r="I2" s="139"/>
      <c r="J2" s="139"/>
      <c r="K2" s="139"/>
      <c r="L2" s="139"/>
      <c r="M2" s="139"/>
      <c r="N2" s="139"/>
    </row>
    <row r="3" spans="1:14" ht="69" thickBot="1" x14ac:dyDescent="0.25">
      <c r="A3" s="141" t="s">
        <v>9</v>
      </c>
      <c r="B3" s="142" t="s">
        <v>10</v>
      </c>
      <c r="C3" s="142" t="s">
        <v>11</v>
      </c>
      <c r="D3" s="142" t="s">
        <v>12</v>
      </c>
      <c r="E3" s="142" t="s">
        <v>13</v>
      </c>
      <c r="F3" s="139"/>
      <c r="G3" s="139"/>
      <c r="H3" s="139"/>
      <c r="I3" s="139"/>
      <c r="J3" s="139"/>
      <c r="K3" s="139"/>
      <c r="L3" s="139"/>
      <c r="M3" s="139"/>
      <c r="N3" s="139"/>
    </row>
    <row r="4" spans="1:14" ht="17" thickTop="1" x14ac:dyDescent="0.2">
      <c r="A4" s="143">
        <v>44551</v>
      </c>
      <c r="B4" s="144">
        <v>1</v>
      </c>
      <c r="C4" s="144">
        <v>4</v>
      </c>
      <c r="D4" s="144">
        <v>4</v>
      </c>
      <c r="E4" s="145">
        <v>0.5</v>
      </c>
      <c r="F4" s="139"/>
      <c r="G4" s="139"/>
      <c r="H4" s="139"/>
      <c r="I4" s="139"/>
      <c r="J4" s="139"/>
      <c r="K4" s="139"/>
      <c r="L4" s="139"/>
      <c r="M4" s="139"/>
      <c r="N4" s="139"/>
    </row>
    <row r="5" spans="1:14" x14ac:dyDescent="0.2">
      <c r="A5" s="143">
        <v>44551</v>
      </c>
      <c r="B5" s="144">
        <v>1</v>
      </c>
      <c r="C5" s="144">
        <v>6</v>
      </c>
      <c r="D5" s="144">
        <v>4</v>
      </c>
      <c r="E5" s="145">
        <v>8.1999999999999993</v>
      </c>
      <c r="F5" s="139"/>
      <c r="G5" s="139"/>
      <c r="H5" s="139"/>
      <c r="I5" s="139"/>
      <c r="J5" s="139"/>
      <c r="K5" s="139"/>
      <c r="L5" s="139"/>
      <c r="M5" s="139"/>
      <c r="N5" s="139"/>
    </row>
    <row r="6" spans="1:14" x14ac:dyDescent="0.2">
      <c r="A6" s="143">
        <v>44551</v>
      </c>
      <c r="B6" s="144">
        <v>1.5</v>
      </c>
      <c r="C6" s="144">
        <v>6</v>
      </c>
      <c r="D6" s="144">
        <v>6</v>
      </c>
      <c r="E6" s="145">
        <v>1</v>
      </c>
      <c r="F6" s="139"/>
      <c r="G6" s="139"/>
      <c r="H6" s="139"/>
      <c r="I6" s="139"/>
      <c r="J6" s="139"/>
      <c r="K6" s="139"/>
      <c r="L6" s="139"/>
      <c r="M6" s="139"/>
      <c r="N6" s="139"/>
    </row>
    <row r="7" spans="1:14" x14ac:dyDescent="0.2">
      <c r="A7" s="143">
        <v>44551</v>
      </c>
      <c r="B7" s="144">
        <v>2</v>
      </c>
      <c r="C7" s="144">
        <v>12</v>
      </c>
      <c r="D7" s="144">
        <v>8</v>
      </c>
      <c r="E7" s="145">
        <v>2</v>
      </c>
      <c r="F7" s="139"/>
      <c r="G7" s="139"/>
      <c r="H7" s="139"/>
      <c r="I7" s="139"/>
      <c r="J7" s="139"/>
      <c r="K7" s="139"/>
      <c r="L7" s="139"/>
      <c r="M7" s="139"/>
      <c r="N7" s="139"/>
    </row>
    <row r="8" spans="1:14" x14ac:dyDescent="0.2">
      <c r="A8" s="143">
        <v>44559</v>
      </c>
      <c r="B8" s="146">
        <v>2.2000000000000002</v>
      </c>
      <c r="C8" s="147">
        <v>10</v>
      </c>
      <c r="D8" s="148">
        <v>8</v>
      </c>
      <c r="E8" s="149">
        <v>1.2</v>
      </c>
      <c r="F8" s="150"/>
      <c r="G8" s="139"/>
      <c r="H8" s="139"/>
      <c r="I8" s="139"/>
      <c r="J8" s="139"/>
      <c r="K8" s="139"/>
      <c r="L8" s="139"/>
      <c r="M8" s="139"/>
      <c r="N8" s="139"/>
    </row>
    <row r="9" spans="1:14" x14ac:dyDescent="0.2">
      <c r="A9" s="143">
        <v>44559</v>
      </c>
      <c r="B9" s="146">
        <v>2.5</v>
      </c>
      <c r="C9" s="147">
        <v>12</v>
      </c>
      <c r="D9" s="148">
        <v>8</v>
      </c>
      <c r="E9" s="149">
        <v>1.5</v>
      </c>
      <c r="F9" s="150"/>
      <c r="G9" s="139"/>
      <c r="H9" s="139"/>
      <c r="I9" s="139"/>
      <c r="J9" s="139"/>
      <c r="K9" s="139"/>
      <c r="L9" s="139"/>
      <c r="M9" s="139"/>
      <c r="N9" s="139"/>
    </row>
    <row r="10" spans="1:14" x14ac:dyDescent="0.2">
      <c r="A10" s="143">
        <v>44559</v>
      </c>
      <c r="B10" s="146">
        <v>3.5</v>
      </c>
      <c r="C10" s="147">
        <v>12</v>
      </c>
      <c r="D10" s="148">
        <v>8</v>
      </c>
      <c r="E10" s="149">
        <v>2</v>
      </c>
      <c r="F10" s="150"/>
      <c r="G10" s="139"/>
      <c r="H10" s="139"/>
      <c r="I10" s="139"/>
      <c r="J10" s="139"/>
      <c r="K10" s="139"/>
      <c r="L10" s="139"/>
      <c r="M10" s="139"/>
      <c r="N10" s="139"/>
    </row>
    <row r="11" spans="1:14" ht="17" thickBot="1" x14ac:dyDescent="0.25">
      <c r="A11" s="151">
        <v>44568</v>
      </c>
      <c r="B11" s="152">
        <v>3.5</v>
      </c>
      <c r="C11" s="153">
        <v>12</v>
      </c>
      <c r="D11" s="154">
        <v>8</v>
      </c>
      <c r="E11" s="155">
        <v>2</v>
      </c>
      <c r="F11" s="150"/>
      <c r="G11" s="139"/>
      <c r="H11" s="139"/>
      <c r="I11" s="139"/>
      <c r="J11" s="139"/>
      <c r="K11" s="139"/>
      <c r="L11" s="139"/>
      <c r="M11" s="139"/>
      <c r="N11" s="139"/>
    </row>
    <row r="12" spans="1:14" ht="18" thickTop="1" thickBot="1" x14ac:dyDescent="0.25">
      <c r="A12" s="156" t="s">
        <v>7</v>
      </c>
      <c r="B12" s="157">
        <v>17</v>
      </c>
      <c r="C12" s="157">
        <v>74</v>
      </c>
      <c r="D12" s="158">
        <v>54</v>
      </c>
      <c r="E12" s="157">
        <v>18</v>
      </c>
      <c r="F12" s="139"/>
      <c r="G12" s="139"/>
      <c r="H12" s="139"/>
      <c r="I12" s="139"/>
      <c r="J12" s="139"/>
      <c r="K12" s="139"/>
      <c r="L12" s="139"/>
      <c r="M12" s="139"/>
      <c r="N12" s="139"/>
    </row>
    <row r="13" spans="1:14" ht="17" thickTop="1" x14ac:dyDescent="0.2">
      <c r="A13" s="139"/>
      <c r="B13" s="139"/>
      <c r="C13" s="139"/>
      <c r="D13" s="150"/>
      <c r="E13" s="139"/>
      <c r="F13" s="150"/>
      <c r="G13" s="139"/>
      <c r="H13" s="139"/>
      <c r="I13" s="139"/>
      <c r="J13" s="139"/>
      <c r="K13" s="139"/>
      <c r="L13" s="139"/>
      <c r="M13" s="139"/>
      <c r="N13" s="139"/>
    </row>
    <row r="14" spans="1:14" x14ac:dyDescent="0.2">
      <c r="A14" s="139"/>
      <c r="B14" s="160"/>
      <c r="C14" s="160"/>
      <c r="D14" s="150"/>
      <c r="E14" s="139"/>
      <c r="F14" s="150"/>
      <c r="G14" s="139"/>
      <c r="H14" s="139"/>
      <c r="I14" s="139"/>
      <c r="J14" s="139"/>
      <c r="K14" s="139"/>
      <c r="L14" s="139"/>
      <c r="M14" s="139"/>
      <c r="N14" s="139"/>
    </row>
    <row r="15" spans="1:14" x14ac:dyDescent="0.2">
      <c r="A15" s="139"/>
      <c r="B15" s="139"/>
      <c r="C15" s="139"/>
      <c r="D15" s="139"/>
      <c r="E15" s="139"/>
      <c r="F15" s="139"/>
      <c r="G15" s="139"/>
      <c r="H15" s="139"/>
      <c r="I15" s="139"/>
      <c r="J15" s="139"/>
      <c r="K15" s="139"/>
      <c r="L15" s="139"/>
      <c r="M15" s="139"/>
      <c r="N15" s="139"/>
    </row>
    <row r="16" spans="1:14" x14ac:dyDescent="0.2">
      <c r="A16" s="139"/>
      <c r="B16" s="139"/>
      <c r="C16" s="139"/>
      <c r="D16" s="139"/>
      <c r="E16" s="139"/>
      <c r="F16" s="139"/>
      <c r="G16" s="139"/>
      <c r="H16" s="139"/>
      <c r="I16" s="139"/>
      <c r="J16" s="139"/>
      <c r="K16" s="139"/>
      <c r="L16" s="139"/>
      <c r="M16" s="139"/>
      <c r="N16" s="139"/>
    </row>
    <row r="17" spans="1:14" x14ac:dyDescent="0.2">
      <c r="A17" s="139"/>
      <c r="B17" s="139"/>
      <c r="C17" s="139"/>
      <c r="D17" s="139"/>
      <c r="E17" s="139"/>
      <c r="F17" s="139"/>
      <c r="G17" s="139"/>
      <c r="H17" s="139"/>
      <c r="I17" s="139"/>
      <c r="J17" s="139"/>
      <c r="K17" s="139"/>
      <c r="L17" s="139"/>
      <c r="M17" s="139"/>
      <c r="N17" s="139"/>
    </row>
    <row r="18" spans="1:14" x14ac:dyDescent="0.2">
      <c r="A18" s="150"/>
      <c r="B18" s="150"/>
      <c r="C18" s="150"/>
      <c r="D18" s="150"/>
      <c r="E18" s="139"/>
      <c r="F18" s="139"/>
      <c r="G18" s="139"/>
      <c r="H18" s="139"/>
      <c r="I18" s="139"/>
      <c r="J18" s="139"/>
      <c r="K18" s="139"/>
      <c r="L18" s="139"/>
      <c r="M18" s="139"/>
      <c r="N18" s="139"/>
    </row>
    <row r="19" spans="1:14" x14ac:dyDescent="0.2">
      <c r="A19" s="150"/>
      <c r="B19" s="150"/>
      <c r="C19" s="150"/>
      <c r="D19" s="150"/>
      <c r="E19" s="139"/>
      <c r="F19" s="139"/>
      <c r="G19" s="139"/>
      <c r="H19" s="139"/>
      <c r="I19" s="139"/>
      <c r="J19" s="139"/>
      <c r="K19" s="139"/>
      <c r="L19" s="139"/>
      <c r="M19" s="139"/>
      <c r="N19" s="139"/>
    </row>
    <row r="20" spans="1:14" x14ac:dyDescent="0.2">
      <c r="A20" s="150"/>
      <c r="B20" s="150"/>
      <c r="C20" s="150"/>
      <c r="D20" s="150"/>
      <c r="E20" s="139"/>
      <c r="F20" s="139"/>
      <c r="G20" s="139"/>
      <c r="H20" s="139"/>
      <c r="I20" s="139"/>
      <c r="J20" s="139"/>
      <c r="K20" s="139"/>
      <c r="L20" s="139"/>
      <c r="M20" s="139"/>
      <c r="N20" s="139"/>
    </row>
    <row r="21" spans="1:14" x14ac:dyDescent="0.2">
      <c r="A21" s="139"/>
      <c r="B21" s="139"/>
      <c r="C21" s="139"/>
      <c r="D21" s="139"/>
      <c r="E21" s="139"/>
      <c r="F21" s="139"/>
      <c r="G21" s="139"/>
      <c r="H21" s="139"/>
      <c r="I21" s="139"/>
      <c r="J21" s="139"/>
      <c r="K21" s="139"/>
      <c r="L21" s="139"/>
      <c r="M21" s="139"/>
      <c r="N21" s="139"/>
    </row>
    <row r="22" spans="1:14" x14ac:dyDescent="0.2">
      <c r="A22" s="139"/>
      <c r="B22" s="139"/>
      <c r="C22" s="139"/>
      <c r="D22" s="139"/>
      <c r="E22" s="139"/>
      <c r="F22" s="139"/>
      <c r="G22" s="139"/>
      <c r="H22" s="139"/>
      <c r="I22" s="139"/>
      <c r="J22" s="139"/>
      <c r="K22" s="139"/>
      <c r="L22" s="139"/>
      <c r="M22" s="139"/>
      <c r="N22" s="139"/>
    </row>
    <row r="23" spans="1:14" x14ac:dyDescent="0.2">
      <c r="A23" s="139"/>
      <c r="B23" s="139"/>
      <c r="C23" s="139"/>
      <c r="D23" s="139"/>
      <c r="E23" s="139"/>
      <c r="F23" s="139"/>
      <c r="G23" s="139"/>
      <c r="H23" s="139"/>
      <c r="I23" s="139"/>
      <c r="J23" s="139"/>
      <c r="K23" s="139"/>
      <c r="L23" s="139"/>
      <c r="M23" s="139"/>
      <c r="N23" s="139"/>
    </row>
    <row r="24" spans="1:14" x14ac:dyDescent="0.2">
      <c r="A24" s="139"/>
      <c r="B24" s="139"/>
      <c r="C24" s="139"/>
      <c r="D24" s="139"/>
      <c r="E24" s="139"/>
      <c r="F24" s="139"/>
      <c r="G24" s="139"/>
      <c r="H24" s="139"/>
      <c r="I24" s="139"/>
      <c r="J24" s="139"/>
      <c r="K24" s="139"/>
      <c r="L24" s="139"/>
      <c r="M24" s="139"/>
      <c r="N24" s="139"/>
    </row>
    <row r="25" spans="1:14" x14ac:dyDescent="0.2">
      <c r="A25" s="159"/>
      <c r="B25" s="139"/>
      <c r="C25" s="139"/>
      <c r="D25" s="139"/>
      <c r="E25" s="139"/>
      <c r="F25" s="139"/>
      <c r="G25" s="139"/>
      <c r="H25" s="139"/>
      <c r="I25" s="139"/>
      <c r="J25" s="139"/>
      <c r="K25" s="139"/>
      <c r="L25" s="139"/>
      <c r="M25" s="139"/>
      <c r="N25" s="139"/>
    </row>
    <row r="26" spans="1:14" x14ac:dyDescent="0.2">
      <c r="A26" s="159"/>
      <c r="B26" s="139"/>
      <c r="C26" s="139"/>
      <c r="D26" s="139"/>
      <c r="E26" s="139"/>
      <c r="F26" s="139"/>
      <c r="G26" s="139"/>
      <c r="H26" s="139"/>
      <c r="I26" s="139"/>
      <c r="J26" s="139"/>
      <c r="K26" s="139"/>
      <c r="L26" s="139"/>
      <c r="M26" s="139"/>
      <c r="N26" s="139"/>
    </row>
    <row r="27" spans="1:14" x14ac:dyDescent="0.2">
      <c r="A27" s="159"/>
      <c r="B27" s="139"/>
      <c r="C27" s="139"/>
      <c r="D27" s="139"/>
      <c r="E27" s="139"/>
      <c r="F27" s="139"/>
      <c r="G27" s="139"/>
      <c r="H27" s="139"/>
      <c r="I27" s="139"/>
      <c r="J27" s="139"/>
      <c r="K27" s="139"/>
      <c r="L27" s="139"/>
      <c r="M27" s="139"/>
      <c r="N27" s="139"/>
    </row>
    <row r="28" spans="1:14" x14ac:dyDescent="0.2">
      <c r="A28" s="159"/>
      <c r="B28" s="139"/>
      <c r="C28" s="139"/>
      <c r="D28" s="139"/>
      <c r="E28" s="139"/>
      <c r="F28" s="139"/>
      <c r="G28" s="139"/>
      <c r="H28" s="139"/>
      <c r="I28" s="139"/>
      <c r="J28" s="139"/>
      <c r="K28" s="139"/>
      <c r="L28" s="139"/>
      <c r="M28" s="139"/>
      <c r="N28" s="139"/>
    </row>
    <row r="29" spans="1:14" x14ac:dyDescent="0.2">
      <c r="A29" s="139"/>
      <c r="B29" s="139"/>
      <c r="C29" s="139"/>
      <c r="D29" s="139"/>
      <c r="E29" s="139"/>
      <c r="F29" s="139"/>
      <c r="G29" s="139"/>
      <c r="H29" s="139"/>
      <c r="I29" s="139"/>
      <c r="J29" s="139"/>
      <c r="K29" s="139"/>
      <c r="L29" s="139"/>
      <c r="M29" s="139"/>
      <c r="N29" s="139"/>
    </row>
  </sheetData>
  <mergeCells count="1">
    <mergeCell ref="B14:C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Funding Allocation Summary Prod</vt:lpstr>
      <vt:lpstr>Funding Allocation Details</vt:lpstr>
      <vt:lpstr>Coconut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kahlil apuzen-ito</dc:creator>
  <cp:lastModifiedBy>kahlil apuzen-ito</cp:lastModifiedBy>
  <dcterms:created xsi:type="dcterms:W3CDTF">2022-01-22T07:19:10Z</dcterms:created>
  <dcterms:modified xsi:type="dcterms:W3CDTF">2022-01-22T07:36:42Z</dcterms:modified>
</cp:coreProperties>
</file>