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pez\Documents\CFU\Grant Applications\Global Giving\Global Giving Adolescents Project 24Nov2020\"/>
    </mc:Choice>
  </mc:AlternateContent>
  <bookViews>
    <workbookView xWindow="240" yWindow="60" windowWidth="20112" windowHeight="8016"/>
  </bookViews>
  <sheets>
    <sheet name="CFU Budget GlobalGive Adolescen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5" i="1" l="1"/>
  <c r="E15" i="1" s="1"/>
  <c r="E18" i="1"/>
  <c r="D18" i="1"/>
  <c r="E17" i="1"/>
  <c r="D17" i="1"/>
  <c r="D16" i="1"/>
  <c r="E16" i="1" s="1"/>
  <c r="D14" i="1"/>
  <c r="E14" i="1" s="1"/>
  <c r="E13" i="1"/>
  <c r="D13" i="1"/>
  <c r="D12" i="1"/>
  <c r="E12" i="1" s="1"/>
  <c r="D9" i="1" l="1"/>
  <c r="E9" i="1" s="1"/>
  <c r="D8" i="1"/>
  <c r="E8" i="1" s="1"/>
  <c r="D7" i="1" l="1"/>
  <c r="E7" i="1" s="1"/>
  <c r="D6" i="1"/>
  <c r="E6" i="1" s="1"/>
  <c r="D4" i="1"/>
  <c r="E4" i="1" s="1"/>
  <c r="D11" i="1"/>
  <c r="E11" i="1" s="1"/>
  <c r="D5" i="1" l="1"/>
  <c r="E5" i="1" s="1"/>
  <c r="D10" i="1"/>
  <c r="E10" i="1" s="1"/>
  <c r="D3" i="1"/>
  <c r="E3" i="1" s="1"/>
  <c r="E20" i="1" l="1"/>
  <c r="D20" i="1"/>
</calcChain>
</file>

<file path=xl/sharedStrings.xml><?xml version="1.0" encoding="utf-8"?>
<sst xmlns="http://schemas.openxmlformats.org/spreadsheetml/2006/main" count="39" uniqueCount="39">
  <si>
    <t>Number</t>
  </si>
  <si>
    <t>Item</t>
  </si>
  <si>
    <t>Total</t>
  </si>
  <si>
    <t>Saving and Credit</t>
  </si>
  <si>
    <t>Annual cerebration and advocacy meeting</t>
  </si>
  <si>
    <t>Unit Cost $</t>
  </si>
  <si>
    <t>Annual Total $</t>
  </si>
  <si>
    <t>Justification remarks</t>
  </si>
  <si>
    <t xml:space="preserve">Stakeholder meeting </t>
  </si>
  <si>
    <t>Transport for support supervision</t>
  </si>
  <si>
    <t xml:space="preserve">Project coordination </t>
  </si>
  <si>
    <t>Administrative expenses</t>
  </si>
  <si>
    <t>Administrative expenses will include computer and printer, stationery, photocopying, printing, and report writing</t>
  </si>
  <si>
    <t xml:space="preserve">CFU Rural Kamuli Adolescent Program </t>
  </si>
  <si>
    <t>Laboratory tests for screening</t>
  </si>
  <si>
    <t>Community mobilization and orientations</t>
  </si>
  <si>
    <t>School teacher engagement and trainings</t>
  </si>
  <si>
    <t>Training and orienting school teachers will involve participatory lecture sessions, information materials and demonstrations every three months for 30 participants at UGX 15,000/= each. A total of 120 in a year</t>
  </si>
  <si>
    <t>An Initial meeting with community and district leaders will be done with 45 participants at UGX 45,000/= each. A total of 135 a year</t>
  </si>
  <si>
    <t>Community health workers trainings monthly and quarterly reporting</t>
  </si>
  <si>
    <t>Community mobilization will involve announcements, information materials and engagement with leaders (LCs, religious, opinion) every three months for 30 participants at UGX 18,000/= each. A total of 120 in a year</t>
  </si>
  <si>
    <t>Monthly or Quarterly Amount $</t>
  </si>
  <si>
    <t>Peer adolescent leaders - trainings and monthly reporting</t>
  </si>
  <si>
    <t>Establishment and training of adolescent groups for action</t>
  </si>
  <si>
    <t>Facilitators in adolescent trainings</t>
  </si>
  <si>
    <t>Community health workers will report quarterly to account for activities done, peer  leader adolescents identified and supervised. Train 20 CHWs as new for first two quarters and then report quarterly. A total of 40 a year and 6 trainings and reportings for cash support.</t>
  </si>
  <si>
    <t>Peer adolescent leader trainings and monthly reporting. CHW will mobilize and trainings by CFU staff. Train new 15 each quarter twice and monthly reporting each year. A total of 30 trained and 12 reportings at UGX 18,000/= each</t>
  </si>
  <si>
    <t>Two groups of 50 each assembled and trained per month at UGX 500,000/= per group to reach 1000 adolescents in a year.</t>
  </si>
  <si>
    <t>Two facilitators will be contracted to support trainings per day at UGX 170,000/= for 9 sessions in a year.</t>
  </si>
  <si>
    <t>Select adolescents will have lab tests done for screening of STI or HIV at UGX 5,000/= for HIV and 20,000/= other STI. Target 20 per month</t>
  </si>
  <si>
    <t>Medicines and treatment</t>
  </si>
  <si>
    <t>Select adolescents will have medicines and medical interventions at UGX 55,500/= each and for estimated 20 per months.</t>
  </si>
  <si>
    <t>CFU staff will mentor, supervise and coach adolescent groups monthly at UGX 20,000/= per supervisor.</t>
  </si>
  <si>
    <t>Materials for  adolescent trainings and job aids</t>
  </si>
  <si>
    <t>Teaching and job aid materials will be developed and printed at UGX 8,000 each.</t>
  </si>
  <si>
    <t>One CFU staff will provide full time effort to support coordination of the project activities at UGX 620,000/= per month for 12 months</t>
  </si>
  <si>
    <t>Baseline and endline assessment</t>
  </si>
  <si>
    <t>Baseline and endline assessment will be done for project evaluation at UGX 3,700,000/= each.</t>
  </si>
  <si>
    <t>Adolescents will be trained in entrepreneurship skills to develop income generation activities, saving and credit access in groups at UGX 1,000,000/= per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</si>
</sst>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[$$-409]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1" fontId="1" fillId="0" borderId="1" xfId="1" applyFont="1" applyBorder="1" applyAlignment="1">
      <alignment horizontal="center" vertical="center"/>
    </xf>
    <xf numFmtId="41" fontId="1" fillId="0" borderId="1" xfId="1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8" sqref="F8"/>
    </sheetView>
  </sheetViews>
  <sheetFormatPr defaultRowHeight="14.4" x14ac:dyDescent="0.3"/>
  <cols>
    <col min="1" max="1" width="44.21875" customWidth="1"/>
    <col min="2" max="2" width="12.109375" customWidth="1"/>
    <col min="4" max="4" width="19.6640625" customWidth="1"/>
    <col min="5" max="5" width="18.109375" customWidth="1"/>
    <col min="6" max="6" width="50.88671875" customWidth="1"/>
    <col min="7" max="7" width="32.21875" customWidth="1"/>
  </cols>
  <sheetData>
    <row r="1" spans="1:6" x14ac:dyDescent="0.3">
      <c r="A1" s="2" t="s">
        <v>13</v>
      </c>
      <c r="B1" s="2"/>
      <c r="C1" s="2"/>
      <c r="D1" s="2"/>
      <c r="E1" s="2"/>
      <c r="F1" s="3"/>
    </row>
    <row r="2" spans="1:6" ht="28.8" x14ac:dyDescent="0.3">
      <c r="A2" s="2" t="s">
        <v>1</v>
      </c>
      <c r="B2" s="13" t="s">
        <v>5</v>
      </c>
      <c r="C2" s="14" t="s">
        <v>0</v>
      </c>
      <c r="D2" s="15" t="s">
        <v>21</v>
      </c>
      <c r="E2" s="14" t="s">
        <v>6</v>
      </c>
      <c r="F2" s="14" t="s">
        <v>7</v>
      </c>
    </row>
    <row r="3" spans="1:6" ht="57.6" x14ac:dyDescent="0.3">
      <c r="A3" s="4" t="s">
        <v>15</v>
      </c>
      <c r="B3" s="5">
        <v>5</v>
      </c>
      <c r="C3" s="5">
        <v>30</v>
      </c>
      <c r="D3" s="5">
        <f>B3*C3*1</f>
        <v>150</v>
      </c>
      <c r="E3" s="5">
        <f>D3*4</f>
        <v>600</v>
      </c>
      <c r="F3" s="6" t="s">
        <v>20</v>
      </c>
    </row>
    <row r="4" spans="1:6" ht="57.6" x14ac:dyDescent="0.3">
      <c r="A4" s="4" t="s">
        <v>16</v>
      </c>
      <c r="B4" s="5">
        <v>5</v>
      </c>
      <c r="C4" s="5">
        <v>30</v>
      </c>
      <c r="D4" s="5">
        <f>B4*C4*1</f>
        <v>150</v>
      </c>
      <c r="E4" s="5">
        <f>D4*4</f>
        <v>600</v>
      </c>
      <c r="F4" s="6" t="s">
        <v>17</v>
      </c>
    </row>
    <row r="5" spans="1:6" ht="43.2" x14ac:dyDescent="0.3">
      <c r="A5" s="4" t="s">
        <v>8</v>
      </c>
      <c r="B5" s="5">
        <v>14</v>
      </c>
      <c r="C5" s="5">
        <v>45</v>
      </c>
      <c r="D5" s="5">
        <f>B5*C5*1</f>
        <v>630</v>
      </c>
      <c r="E5" s="5">
        <f>D5*1</f>
        <v>630</v>
      </c>
      <c r="F5" s="6" t="s">
        <v>18</v>
      </c>
    </row>
    <row r="6" spans="1:6" ht="72" x14ac:dyDescent="0.3">
      <c r="A6" s="12" t="s">
        <v>19</v>
      </c>
      <c r="B6" s="5">
        <v>5</v>
      </c>
      <c r="C6" s="5">
        <v>20</v>
      </c>
      <c r="D6" s="5">
        <f t="shared" ref="D6:D9" si="0">B6*C6*1</f>
        <v>100</v>
      </c>
      <c r="E6" s="5">
        <f>D6*6</f>
        <v>600</v>
      </c>
      <c r="F6" s="7" t="s">
        <v>25</v>
      </c>
    </row>
    <row r="7" spans="1:6" ht="57.6" x14ac:dyDescent="0.3">
      <c r="A7" s="12" t="s">
        <v>22</v>
      </c>
      <c r="B7" s="5">
        <v>5</v>
      </c>
      <c r="C7" s="5">
        <v>15</v>
      </c>
      <c r="D7" s="5">
        <f t="shared" si="0"/>
        <v>75</v>
      </c>
      <c r="E7" s="5">
        <f>D7*16</f>
        <v>1200</v>
      </c>
      <c r="F7" s="7" t="s">
        <v>26</v>
      </c>
    </row>
    <row r="8" spans="1:6" ht="43.2" x14ac:dyDescent="0.3">
      <c r="A8" s="12" t="s">
        <v>23</v>
      </c>
      <c r="B8" s="5">
        <v>125</v>
      </c>
      <c r="C8" s="5">
        <v>20</v>
      </c>
      <c r="D8" s="5">
        <f t="shared" si="0"/>
        <v>2500</v>
      </c>
      <c r="E8" s="5">
        <f>D8*10</f>
        <v>25000</v>
      </c>
      <c r="F8" s="7" t="s">
        <v>27</v>
      </c>
    </row>
    <row r="9" spans="1:6" ht="28.8" x14ac:dyDescent="0.3">
      <c r="A9" s="12" t="s">
        <v>24</v>
      </c>
      <c r="B9" s="5">
        <v>45</v>
      </c>
      <c r="C9" s="5">
        <v>2</v>
      </c>
      <c r="D9" s="5">
        <f t="shared" si="0"/>
        <v>90</v>
      </c>
      <c r="E9" s="5">
        <f>D9*29</f>
        <v>2610</v>
      </c>
      <c r="F9" s="7" t="s">
        <v>28</v>
      </c>
    </row>
    <row r="10" spans="1:6" ht="43.2" x14ac:dyDescent="0.3">
      <c r="A10" s="3" t="s">
        <v>14</v>
      </c>
      <c r="B10" s="5">
        <v>7</v>
      </c>
      <c r="C10" s="5">
        <v>20</v>
      </c>
      <c r="D10" s="5">
        <f t="shared" ref="D10" si="1">B10*C10*1</f>
        <v>140</v>
      </c>
      <c r="E10" s="5">
        <f>D10*12</f>
        <v>1680</v>
      </c>
      <c r="F10" s="7" t="s">
        <v>29</v>
      </c>
    </row>
    <row r="11" spans="1:6" ht="43.2" x14ac:dyDescent="0.3">
      <c r="A11" s="3" t="s">
        <v>30</v>
      </c>
      <c r="B11" s="5">
        <v>15</v>
      </c>
      <c r="C11" s="5">
        <v>20</v>
      </c>
      <c r="D11" s="5">
        <f t="shared" ref="D11:D15" si="2">B11*C11*1</f>
        <v>300</v>
      </c>
      <c r="E11" s="5">
        <f>D11*12</f>
        <v>3600</v>
      </c>
      <c r="F11" s="7" t="s">
        <v>31</v>
      </c>
    </row>
    <row r="12" spans="1:6" ht="28.8" x14ac:dyDescent="0.3">
      <c r="A12" s="3" t="s">
        <v>9</v>
      </c>
      <c r="B12" s="5">
        <v>5</v>
      </c>
      <c r="C12" s="5">
        <v>2</v>
      </c>
      <c r="D12" s="5">
        <f t="shared" si="2"/>
        <v>10</v>
      </c>
      <c r="E12" s="5">
        <f>D12*12</f>
        <v>120</v>
      </c>
      <c r="F12" s="7" t="s">
        <v>32</v>
      </c>
    </row>
    <row r="13" spans="1:6" ht="28.8" x14ac:dyDescent="0.3">
      <c r="A13" s="3" t="s">
        <v>33</v>
      </c>
      <c r="B13" s="5">
        <v>2</v>
      </c>
      <c r="C13" s="5">
        <v>50</v>
      </c>
      <c r="D13" s="5">
        <f t="shared" si="2"/>
        <v>100</v>
      </c>
      <c r="E13" s="5">
        <f>D13*10</f>
        <v>1000</v>
      </c>
      <c r="F13" s="7" t="s">
        <v>34</v>
      </c>
    </row>
    <row r="14" spans="1:6" ht="43.2" x14ac:dyDescent="0.3">
      <c r="A14" s="3" t="s">
        <v>3</v>
      </c>
      <c r="B14" s="5">
        <v>260</v>
      </c>
      <c r="C14" s="5">
        <v>30</v>
      </c>
      <c r="D14" s="5">
        <f t="shared" si="2"/>
        <v>7800</v>
      </c>
      <c r="E14" s="5">
        <f>D14*1</f>
        <v>7800</v>
      </c>
      <c r="F14" s="7" t="s">
        <v>38</v>
      </c>
    </row>
    <row r="15" spans="1:6" ht="28.8" x14ac:dyDescent="0.3">
      <c r="A15" s="3" t="s">
        <v>36</v>
      </c>
      <c r="B15" s="5">
        <v>685</v>
      </c>
      <c r="C15" s="5">
        <v>1</v>
      </c>
      <c r="D15" s="5">
        <f t="shared" si="2"/>
        <v>685</v>
      </c>
      <c r="E15" s="5">
        <f>D15*2</f>
        <v>1370</v>
      </c>
      <c r="F15" s="7" t="s">
        <v>37</v>
      </c>
    </row>
    <row r="16" spans="1:6" ht="43.2" x14ac:dyDescent="0.3">
      <c r="A16" s="3" t="s">
        <v>10</v>
      </c>
      <c r="B16" s="5">
        <v>168</v>
      </c>
      <c r="C16" s="5">
        <v>1</v>
      </c>
      <c r="D16" s="5">
        <f>B16*C16*1</f>
        <v>168</v>
      </c>
      <c r="E16" s="5">
        <f>D16*12</f>
        <v>2016</v>
      </c>
      <c r="F16" s="7" t="s">
        <v>35</v>
      </c>
    </row>
    <row r="17" spans="1:10" ht="28.8" x14ac:dyDescent="0.3">
      <c r="A17" s="3" t="s">
        <v>11</v>
      </c>
      <c r="B17" s="5">
        <v>30</v>
      </c>
      <c r="C17" s="5">
        <v>1</v>
      </c>
      <c r="D17" s="5">
        <f>B17*C17*1</f>
        <v>30</v>
      </c>
      <c r="E17" s="5">
        <f t="shared" ref="E17" si="3">B17*C17*12</f>
        <v>360</v>
      </c>
      <c r="F17" s="7" t="s">
        <v>12</v>
      </c>
    </row>
    <row r="18" spans="1:10" x14ac:dyDescent="0.3">
      <c r="A18" s="3" t="s">
        <v>4</v>
      </c>
      <c r="B18" s="5">
        <v>770</v>
      </c>
      <c r="C18" s="5">
        <v>1</v>
      </c>
      <c r="D18" s="5">
        <f t="shared" ref="D18" si="4">B18*C18*1</f>
        <v>770</v>
      </c>
      <c r="E18" s="5">
        <f>B18*C18*1</f>
        <v>770</v>
      </c>
      <c r="F18" s="7"/>
      <c r="G18" s="9"/>
      <c r="H18" s="10"/>
      <c r="I18" s="9"/>
      <c r="J18" s="11"/>
    </row>
    <row r="19" spans="1:10" x14ac:dyDescent="0.3">
      <c r="A19" s="3"/>
      <c r="B19" s="5"/>
      <c r="C19" s="5"/>
      <c r="D19" s="5"/>
      <c r="E19" s="5"/>
      <c r="F19" s="7"/>
    </row>
    <row r="20" spans="1:10" s="1" customFormat="1" x14ac:dyDescent="0.3">
      <c r="A20" s="2" t="s">
        <v>2</v>
      </c>
      <c r="B20" s="2"/>
      <c r="C20" s="2"/>
      <c r="D20" s="18">
        <f>SUM(D10:D19)</f>
        <v>10003</v>
      </c>
      <c r="E20" s="17">
        <f>SUM(E3:E19)</f>
        <v>49956</v>
      </c>
      <c r="F20" s="8"/>
    </row>
    <row r="21" spans="1:10" x14ac:dyDescent="0.3">
      <c r="A21" s="16"/>
      <c r="B21" s="16"/>
      <c r="C21" s="16"/>
      <c r="D21" s="16"/>
      <c r="E21" s="16"/>
      <c r="F21" s="16"/>
    </row>
  </sheetData>
  <mergeCells count="1">
    <mergeCell ref="A21:F2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CFU Budget GlobalGive Adolescen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Ezekiel Mupere</dc:creator>
  <cp:lastModifiedBy>Mupez</cp:lastModifiedBy>
  <dcterms:created xsi:type="dcterms:W3CDTF">2016-10-10T08:53:39Z</dcterms:created>
  <dcterms:modified xsi:type="dcterms:W3CDTF">2020-11-24T19:47:52Z</dcterms:modified>
</cp:coreProperties>
</file>