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8335DA5-8355-4959-B7B3-3A5BF6E8B108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Grant Proposal Budget Template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L49" i="1"/>
  <c r="D48" i="1"/>
  <c r="E9" i="1"/>
  <c r="E10" i="1"/>
  <c r="E11" i="1"/>
  <c r="E12" i="1"/>
  <c r="E13" i="1"/>
  <c r="E14" i="1"/>
  <c r="E42" i="1"/>
  <c r="E39" i="1"/>
  <c r="E40" i="1"/>
  <c r="E43" i="1"/>
  <c r="E41" i="1"/>
  <c r="E38" i="1"/>
  <c r="E44" i="1"/>
  <c r="E45" i="1"/>
  <c r="E47" i="1"/>
  <c r="E48" i="1"/>
  <c r="E19" i="1"/>
  <c r="E21" i="1"/>
  <c r="E22" i="1"/>
  <c r="E23" i="1"/>
  <c r="E24" i="1"/>
  <c r="E28" i="1"/>
  <c r="E29" i="1"/>
  <c r="E31" i="1"/>
  <c r="E32" i="1"/>
  <c r="E30" i="1"/>
  <c r="E33" i="1"/>
  <c r="E34" i="1"/>
  <c r="E50" i="1"/>
  <c r="E52" i="1"/>
  <c r="D14" i="1"/>
  <c r="D24" i="1"/>
  <c r="D34" i="1"/>
  <c r="D50" i="1"/>
  <c r="D52" i="1"/>
  <c r="F48" i="1"/>
  <c r="G48" i="1"/>
  <c r="H48" i="1"/>
  <c r="I48" i="1"/>
  <c r="J48" i="1"/>
  <c r="K48" i="1"/>
  <c r="L51" i="1"/>
  <c r="F25" i="1"/>
  <c r="G25" i="1"/>
  <c r="H25" i="1"/>
  <c r="I25" i="1"/>
  <c r="J25" i="1"/>
  <c r="K25" i="1"/>
  <c r="L27" i="1"/>
  <c r="F35" i="1"/>
  <c r="G35" i="1"/>
  <c r="H35" i="1"/>
  <c r="I35" i="1"/>
  <c r="J35" i="1"/>
  <c r="K35" i="1"/>
  <c r="L37" i="1"/>
  <c r="L53" i="1"/>
  <c r="K50" i="1"/>
  <c r="J50" i="1"/>
  <c r="I50" i="1"/>
  <c r="H50" i="1"/>
  <c r="G50" i="1"/>
  <c r="F50" i="1"/>
  <c r="L50" i="1"/>
  <c r="L48" i="1"/>
  <c r="L47" i="1"/>
  <c r="L46" i="1"/>
  <c r="L45" i="1"/>
  <c r="L44" i="1"/>
  <c r="L43" i="1"/>
  <c r="L42" i="1"/>
  <c r="L41" i="1"/>
  <c r="L36" i="1"/>
  <c r="L35" i="1"/>
  <c r="L34" i="1"/>
  <c r="L33" i="1"/>
  <c r="L32" i="1"/>
  <c r="L31" i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<sst xmlns="http://schemas.openxmlformats.org/spreadsheetml/2006/main" count="119" uniqueCount="73">
  <si>
    <t xml:space="preserve"> </t>
  </si>
  <si>
    <t>Organization name</t>
  </si>
  <si>
    <t>Community Empowerment and Self Support Organization</t>
  </si>
  <si>
    <t>Budget prepared by (person's name, title)</t>
  </si>
  <si>
    <t>Name of Local currency</t>
  </si>
  <si>
    <t>Kenya Shelling</t>
  </si>
  <si>
    <t>Currency exchange rate (local amount that is equal to $1)</t>
  </si>
  <si>
    <t>Enter income in local currency. U.S. Dollars will be automatically calculated.</t>
  </si>
  <si>
    <t>Sources of donor funds</t>
  </si>
  <si>
    <t>Are Funds Committed or Expected?</t>
  </si>
  <si>
    <r>
      <rPr>
        <b/>
        <sz val="9"/>
        <rFont val="Arial"/>
        <charset val="134"/>
      </rPr>
      <t xml:space="preserve">Costs of the </t>
    </r>
    <r>
      <rPr>
        <b/>
        <sz val="9"/>
        <rFont val="Arial"/>
        <charset val="134"/>
      </rPr>
      <t>project the funds are contributing to (personnel, programmatic, operational )</t>
    </r>
  </si>
  <si>
    <t>Amount</t>
  </si>
  <si>
    <t>(Local Currency)</t>
  </si>
  <si>
    <t>(USD)</t>
  </si>
  <si>
    <t>UHAI</t>
  </si>
  <si>
    <t xml:space="preserve">Name of Funder 2: </t>
  </si>
  <si>
    <t xml:space="preserve">Name of Funder 3:  </t>
  </si>
  <si>
    <t xml:space="preserve">Name of Funder 4:  </t>
  </si>
  <si>
    <t xml:space="preserve">Name of Funder 5:  </t>
  </si>
  <si>
    <t xml:space="preserve"> TOTAL FUNDS AVAILABLE</t>
  </si>
  <si>
    <t>Enter expenses in local currency. U.S. Dollars will be automatically calculated.</t>
  </si>
  <si>
    <t>Examples of Personnel Cost</t>
  </si>
  <si>
    <t>Detail</t>
  </si>
  <si>
    <t>Personnel Cost</t>
  </si>
  <si>
    <t>Funder 1</t>
  </si>
  <si>
    <t>Funder 2</t>
  </si>
  <si>
    <t>Funder 3</t>
  </si>
  <si>
    <t>Funder 4</t>
  </si>
  <si>
    <t>Funder 5</t>
  </si>
  <si>
    <t>Request from UHAI</t>
  </si>
  <si>
    <t>Deficit/Funding Gap</t>
  </si>
  <si>
    <t>(Such as salaries, allowances, staff developments, medical insurance, statutory deductions e.t.c.)</t>
  </si>
  <si>
    <t>(Optional)</t>
  </si>
  <si>
    <t>Management Team Stipend</t>
  </si>
  <si>
    <t xml:space="preserve"> TOTAL PERSONNEL EXPENSES</t>
  </si>
  <si>
    <t>Examples of Program Costs</t>
  </si>
  <si>
    <t>Program Costs</t>
  </si>
  <si>
    <t>School Fees</t>
  </si>
  <si>
    <t>Admission Fees</t>
  </si>
  <si>
    <t>Exam Fees</t>
  </si>
  <si>
    <t>Graduation Fees</t>
  </si>
  <si>
    <t>Student Transport Reimbursement</t>
  </si>
  <si>
    <t xml:space="preserve"> TOTAL PROGRAM EXPENSES</t>
  </si>
  <si>
    <t>Examples of Operating Costs</t>
  </si>
  <si>
    <t>Operational Costs</t>
  </si>
  <si>
    <t xml:space="preserve">Materials for trainees </t>
  </si>
  <si>
    <t>Communication (Air Time)</t>
  </si>
  <si>
    <t>Travel</t>
  </si>
  <si>
    <t>Transaction (M-pesa)</t>
  </si>
  <si>
    <t>Contingency</t>
  </si>
  <si>
    <t>TOTAL OPERATING EXPENSES</t>
  </si>
  <si>
    <t>TOTAL Organization EXPENSES</t>
  </si>
  <si>
    <t>Surplus/Deficit</t>
  </si>
  <si>
    <t>Examples of Other Income</t>
  </si>
  <si>
    <t>Income from IGA:</t>
  </si>
  <si>
    <t>Interest</t>
  </si>
  <si>
    <t>In-kind contributions or other revenue</t>
  </si>
  <si>
    <t>Income from fundraising projects (example: events or sales)</t>
  </si>
  <si>
    <t>Income from membership fees</t>
  </si>
  <si>
    <t>Others</t>
  </si>
  <si>
    <t>Please include any additional comments about your Grant Proposal Budget in the box below.</t>
  </si>
  <si>
    <t>committed</t>
  </si>
  <si>
    <t>programatic</t>
  </si>
  <si>
    <t xml:space="preserve"> housing program</t>
  </si>
  <si>
    <t>UNHCR</t>
  </si>
  <si>
    <t>Staff of project retreat</t>
  </si>
  <si>
    <t>A staff end of project retreat will highly appreciated where by we will reward best committed management memebers plus best performing and consistent beneficiaries being awarded.</t>
  </si>
  <si>
    <t>Office rent</t>
  </si>
  <si>
    <t>Office furniture</t>
  </si>
  <si>
    <t>purchase of two laptops (refurbished)</t>
  </si>
  <si>
    <t>laptop insurance</t>
  </si>
  <si>
    <t>1000 per laptop for one year</t>
  </si>
  <si>
    <t>KYOBE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</si>
</sst>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>
    <font>
      <sz val="11"/>
      <color rgb="FF000000"/>
      <name val="Calibri"/>
      <charset val="134"/>
    </font>
    <font>
      <sz val="8"/>
      <name val="Arial"/>
      <charset val="134"/>
    </font>
    <font>
      <sz val="11"/>
      <name val="Calibri"/>
      <charset val="134"/>
    </font>
    <font>
      <sz val="14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b/>
      <sz val="10"/>
      <name val="Arial"/>
      <charset val="134"/>
    </font>
    <font>
      <b/>
      <sz val="9"/>
      <color rgb="FFFF0000"/>
      <name val="Arial"/>
      <charset val="134"/>
    </font>
    <font>
      <sz val="9"/>
      <color rgb="FF00000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EBD3D2"/>
        <bgColor rgb="FFEBD3D2"/>
      </patternFill>
    </fill>
    <fill>
      <patternFill patternType="solid">
        <fgColor rgb="FFEFD1D1"/>
        <bgColor rgb="FFEFD1D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D3D2"/>
      </patternFill>
    </fill>
    <fill>
      <patternFill patternType="solid">
        <fgColor theme="0"/>
        <bgColor rgb="FFEFD1D1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3" fillId="0" borderId="0" xfId="0" applyFont="1" applyAlignment="1">
      <alignment vertical="top"/>
    </xf>
    <xf numFmtId="0" fontId="4" fillId="0" borderId="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5" fontId="5" fillId="0" borderId="5" xfId="0" applyNumberFormat="1" applyFont="1" applyBorder="1"/>
    <xf numFmtId="165" fontId="5" fillId="2" borderId="5" xfId="0" applyNumberFormat="1" applyFont="1" applyFill="1" applyBorder="1"/>
    <xf numFmtId="165" fontId="4" fillId="2" borderId="5" xfId="0" applyNumberFormat="1" applyFont="1" applyFill="1" applyBorder="1"/>
    <xf numFmtId="164" fontId="4" fillId="2" borderId="5" xfId="0" applyNumberFormat="1" applyFont="1" applyFill="1" applyBorder="1"/>
    <xf numFmtId="0" fontId="4" fillId="0" borderId="0" xfId="0" applyFont="1"/>
    <xf numFmtId="0" fontId="4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5" fontId="4" fillId="2" borderId="5" xfId="0" applyNumberFormat="1" applyFont="1" applyFill="1" applyBorder="1"/>
    <xf numFmtId="0" fontId="4" fillId="2" borderId="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38" fontId="4" fillId="0" borderId="8" xfId="0" applyNumberFormat="1" applyFont="1" applyBorder="1"/>
    <xf numFmtId="38" fontId="4" fillId="0" borderId="0" xfId="0" applyNumberFormat="1" applyFont="1"/>
    <xf numFmtId="0" fontId="4" fillId="0" borderId="0" xfId="0" applyFont="1" applyAlignment="1">
      <alignment wrapText="1"/>
    </xf>
    <xf numFmtId="0" fontId="1" fillId="4" borderId="0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top" wrapText="1"/>
    </xf>
    <xf numFmtId="165" fontId="5" fillId="0" borderId="16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43" fontId="5" fillId="2" borderId="5" xfId="0" applyNumberFormat="1" applyFont="1" applyFill="1" applyBorder="1"/>
    <xf numFmtId="165" fontId="4" fillId="2" borderId="14" xfId="0" applyNumberFormat="1" applyFont="1" applyFill="1" applyBorder="1" applyAlignment="1">
      <alignment vertical="top"/>
    </xf>
    <xf numFmtId="165" fontId="5" fillId="2" borderId="3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horizontal="right" vertical="top"/>
    </xf>
    <xf numFmtId="165" fontId="4" fillId="2" borderId="5" xfId="0" applyNumberFormat="1" applyFont="1" applyFill="1" applyBorder="1" applyAlignment="1">
      <alignment horizontal="center" vertical="top"/>
    </xf>
    <xf numFmtId="164" fontId="4" fillId="2" borderId="5" xfId="0" applyNumberFormat="1" applyFont="1" applyFill="1" applyBorder="1" applyAlignment="1">
      <alignment horizontal="center"/>
    </xf>
    <xf numFmtId="0" fontId="0" fillId="0" borderId="0" xfId="0" applyFont="1"/>
    <xf numFmtId="0" fontId="4" fillId="2" borderId="17" xfId="0" applyFont="1" applyFill="1" applyBorder="1" applyAlignment="1">
      <alignment vertical="center"/>
    </xf>
    <xf numFmtId="0" fontId="2" fillId="0" borderId="5" xfId="0" applyFont="1" applyBorder="1"/>
    <xf numFmtId="165" fontId="5" fillId="0" borderId="4" xfId="0" applyNumberFormat="1" applyFont="1" applyBorder="1"/>
    <xf numFmtId="0" fontId="5" fillId="0" borderId="5" xfId="0" applyFont="1" applyBorder="1"/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6" xfId="0" applyFont="1" applyBorder="1"/>
    <xf numFmtId="0" fontId="4" fillId="2" borderId="17" xfId="0" applyFont="1" applyFill="1" applyBorder="1"/>
    <xf numFmtId="0" fontId="4" fillId="2" borderId="0" xfId="0" applyFont="1" applyFill="1" applyBorder="1"/>
    <xf numFmtId="165" fontId="5" fillId="0" borderId="5" xfId="0" applyNumberFormat="1" applyFont="1" applyBorder="1" applyAlignment="1">
      <alignment horizontal="right" wrapText="1"/>
    </xf>
    <xf numFmtId="38" fontId="4" fillId="3" borderId="4" xfId="0" applyNumberFormat="1" applyFont="1" applyFill="1" applyBorder="1"/>
    <xf numFmtId="0" fontId="5" fillId="0" borderId="16" xfId="0" applyFont="1" applyBorder="1" applyAlignment="1">
      <alignment vertical="top" wrapText="1"/>
    </xf>
    <xf numFmtId="165" fontId="5" fillId="2" borderId="13" xfId="0" applyNumberFormat="1" applyFont="1" applyFill="1" applyBorder="1"/>
    <xf numFmtId="0" fontId="9" fillId="0" borderId="0" xfId="0" applyFont="1"/>
    <xf numFmtId="0" fontId="6" fillId="0" borderId="0" xfId="0" applyFont="1"/>
    <xf numFmtId="165" fontId="5" fillId="0" borderId="0" xfId="0" applyNumberFormat="1" applyFont="1" applyAlignment="1">
      <alignment horizontal="center" vertical="top"/>
    </xf>
    <xf numFmtId="165" fontId="5" fillId="0" borderId="0" xfId="0" applyNumberFormat="1" applyFont="1"/>
    <xf numFmtId="43" fontId="5" fillId="0" borderId="0" xfId="0" applyNumberFormat="1" applyFont="1"/>
    <xf numFmtId="165" fontId="5" fillId="3" borderId="5" xfId="0" applyNumberFormat="1" applyFont="1" applyFill="1" applyBorder="1"/>
    <xf numFmtId="165" fontId="5" fillId="0" borderId="16" xfId="0" applyNumberFormat="1" applyFont="1" applyBorder="1"/>
    <xf numFmtId="165" fontId="5" fillId="3" borderId="16" xfId="0" applyNumberFormat="1" applyFont="1" applyFill="1" applyBorder="1"/>
    <xf numFmtId="164" fontId="4" fillId="0" borderId="0" xfId="0" applyNumberFormat="1" applyFont="1"/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5" fontId="4" fillId="2" borderId="14" xfId="0" applyNumberFormat="1" applyFont="1" applyFill="1" applyBorder="1" applyAlignment="1">
      <alignment horizontal="right"/>
    </xf>
    <xf numFmtId="38" fontId="4" fillId="3" borderId="2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3" xfId="0" applyFont="1" applyBorder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2" fillId="0" borderId="7" xfId="0" applyFont="1" applyBorder="1"/>
    <xf numFmtId="0" fontId="8" fillId="0" borderId="9" xfId="0" applyFont="1" applyBorder="1" applyAlignment="1">
      <alignment horizontal="left" vertical="top"/>
    </xf>
    <xf numFmtId="0" fontId="2" fillId="0" borderId="1" xfId="0" applyFont="1" applyBorder="1"/>
    <xf numFmtId="0" fontId="4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5" fillId="0" borderId="14" xfId="0" applyFont="1" applyBorder="1" applyAlignment="1">
      <alignment horizontal="left" wrapText="1"/>
    </xf>
    <xf numFmtId="165" fontId="4" fillId="2" borderId="14" xfId="0" applyNumberFormat="1" applyFont="1" applyFill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2" fillId="0" borderId="17" xfId="0" applyFont="1" applyBorder="1"/>
    <xf numFmtId="0" fontId="4" fillId="0" borderId="8" xfId="0" applyFont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4" fillId="2" borderId="15" xfId="0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left" wrapText="1"/>
    </xf>
    <xf numFmtId="0" fontId="2" fillId="5" borderId="4" xfId="0" applyFont="1" applyFill="1" applyBorder="1"/>
    <xf numFmtId="0" fontId="2" fillId="5" borderId="5" xfId="0" applyFont="1" applyFill="1" applyBorder="1"/>
    <xf numFmtId="165" fontId="5" fillId="5" borderId="4" xfId="0" applyNumberFormat="1" applyFont="1" applyFill="1" applyBorder="1"/>
    <xf numFmtId="165" fontId="5" fillId="6" borderId="5" xfId="0" applyNumberFormat="1" applyFont="1" applyFill="1" applyBorder="1"/>
    <xf numFmtId="0" fontId="5" fillId="5" borderId="5" xfId="0" applyFont="1" applyFill="1" applyBorder="1"/>
    <xf numFmtId="165" fontId="5" fillId="5" borderId="16" xfId="0" applyNumberFormat="1" applyFont="1" applyFill="1" applyBorder="1"/>
    <xf numFmtId="0" fontId="5" fillId="5" borderId="0" xfId="0" applyFont="1" applyFill="1"/>
    <xf numFmtId="0" fontId="0" fillId="5" borderId="0" xfId="0" applyFont="1" applyFill="1" applyAlignment="1"/>
    <xf numFmtId="0" fontId="5" fillId="5" borderId="2" xfId="0" applyFont="1" applyFill="1" applyBorder="1" applyAlignment="1">
      <alignment horizontal="left" wrapText="1"/>
    </xf>
    <xf numFmtId="0" fontId="2" fillId="5" borderId="4" xfId="0" applyFont="1" applyFill="1" applyBorder="1"/>
    <xf numFmtId="165" fontId="5" fillId="5" borderId="5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wrapText="1"/>
    </xf>
    <xf numFmtId="0" fontId="4" fillId="7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AD47"/>
  </sheetPr>
  <dimension ref="A1:AF1000"/>
  <sheetViews>
    <sheetView tabSelected="1" workbookViewId="0">
      <selection activeCell="C42" sqref="C42"/>
    </sheetView>
  </sheetViews>
  <sheetFormatPr defaultColWidth="14.42578125" defaultRowHeight="15" customHeight="1"/>
  <cols>
    <col min="1" max="1" width="63.28515625" customWidth="1"/>
    <col min="2" max="2" width="20.7109375" customWidth="1"/>
    <col min="3" max="3" width="25.42578125" customWidth="1"/>
    <col min="4" max="4" width="14.42578125" customWidth="1"/>
    <col min="5" max="5" width="12.140625" customWidth="1"/>
    <col min="6" max="10" width="7.7109375" customWidth="1"/>
    <col min="11" max="11" width="15.140625" customWidth="1"/>
    <col min="12" max="12" width="15.85546875" customWidth="1"/>
    <col min="13" max="32" width="19.85546875" customWidth="1"/>
  </cols>
  <sheetData>
    <row r="1" spans="1:32" ht="76.5" customHeight="1">
      <c r="A1" s="6" t="s">
        <v>1</v>
      </c>
      <c r="B1" s="88" t="s">
        <v>2</v>
      </c>
      <c r="C1" s="86"/>
      <c r="D1" s="86"/>
      <c r="E1" s="87"/>
      <c r="F1" s="5"/>
      <c r="G1" s="5"/>
      <c r="H1" s="5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2" ht="99.75" customHeight="1">
      <c r="A2" s="6" t="s">
        <v>3</v>
      </c>
      <c r="B2" s="88" t="s">
        <v>72</v>
      </c>
      <c r="C2" s="86"/>
      <c r="D2" s="86"/>
      <c r="E2" s="87"/>
      <c r="F2" s="7"/>
      <c r="G2" s="7"/>
      <c r="H2" s="7"/>
      <c r="I2" s="7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33"/>
      <c r="V2" s="33"/>
      <c r="W2" s="33"/>
      <c r="X2" s="33"/>
      <c r="Y2" s="33"/>
    </row>
    <row r="3" spans="1:32" ht="13.5" customHeight="1">
      <c r="A3" s="6" t="s">
        <v>4</v>
      </c>
      <c r="B3" s="88" t="s">
        <v>5</v>
      </c>
      <c r="C3" s="86"/>
      <c r="D3" s="86"/>
      <c r="E3" s="87"/>
      <c r="F3" s="7"/>
      <c r="G3" s="7"/>
      <c r="H3" s="7"/>
      <c r="I3" s="7"/>
      <c r="J3" s="7"/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32" ht="13.5" customHeight="1">
      <c r="A4" s="6" t="s">
        <v>6</v>
      </c>
      <c r="B4" s="88">
        <v>101.18</v>
      </c>
      <c r="C4" s="86"/>
      <c r="D4" s="86"/>
      <c r="E4" s="8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32" ht="13.5" customHeight="1">
      <c r="A5" s="89"/>
      <c r="B5" s="90"/>
      <c r="C5" s="90"/>
      <c r="D5" s="90"/>
      <c r="E5" s="9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32" ht="13.5" customHeight="1">
      <c r="A6" s="91" t="s">
        <v>7</v>
      </c>
      <c r="B6" s="92"/>
      <c r="C6" s="92"/>
      <c r="D6" s="92"/>
      <c r="E6" s="9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32" ht="13.5" customHeight="1">
      <c r="A7" s="116" t="s">
        <v>8</v>
      </c>
      <c r="B7" s="118" t="s">
        <v>9</v>
      </c>
      <c r="C7" s="118" t="s">
        <v>10</v>
      </c>
      <c r="D7" s="93" t="s">
        <v>11</v>
      </c>
      <c r="E7" s="94"/>
      <c r="F7" s="34"/>
      <c r="G7" s="34"/>
      <c r="H7" s="34"/>
      <c r="I7" s="34"/>
      <c r="J7" s="34"/>
      <c r="K7" s="3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2" ht="13.5" customHeight="1">
      <c r="A8" s="117"/>
      <c r="B8" s="117"/>
      <c r="C8" s="117"/>
      <c r="D8" s="21" t="s">
        <v>12</v>
      </c>
      <c r="E8" s="22" t="s">
        <v>13</v>
      </c>
      <c r="F8" s="35"/>
      <c r="G8" s="95"/>
      <c r="H8" s="97"/>
      <c r="I8" s="95"/>
      <c r="J8" s="96"/>
      <c r="K8" s="8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32" ht="13.5" customHeight="1">
      <c r="A9" s="41" t="s">
        <v>14</v>
      </c>
      <c r="B9" s="42" t="s">
        <v>61</v>
      </c>
      <c r="C9" s="4" t="s">
        <v>63</v>
      </c>
      <c r="D9" s="38">
        <v>1316045</v>
      </c>
      <c r="E9" s="43">
        <f>D9/$B$4</f>
        <v>13006.967780193714</v>
      </c>
      <c r="F9" s="35"/>
      <c r="G9" s="96"/>
      <c r="H9" s="96"/>
      <c r="I9" s="96"/>
      <c r="J9" s="96"/>
      <c r="K9" s="36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32">
      <c r="A10" s="41" t="s">
        <v>15</v>
      </c>
      <c r="B10" s="42" t="s">
        <v>64</v>
      </c>
      <c r="C10" s="4" t="s">
        <v>62</v>
      </c>
      <c r="D10" s="38">
        <v>200000</v>
      </c>
      <c r="E10" s="13">
        <f>D10/$B$4</f>
        <v>1976.6752322593397</v>
      </c>
      <c r="F10" s="34"/>
      <c r="G10" s="39"/>
      <c r="H10" s="40"/>
      <c r="I10" s="98"/>
      <c r="J10" s="96"/>
      <c r="K10" s="67"/>
      <c r="L10" s="84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32" ht="39.75" customHeight="1">
      <c r="A11" s="41" t="s">
        <v>16</v>
      </c>
      <c r="B11" s="42"/>
      <c r="C11" s="4"/>
      <c r="D11" s="38"/>
      <c r="E11" s="13">
        <f>D11/$B$4</f>
        <v>0</v>
      </c>
      <c r="F11" s="34"/>
      <c r="G11" s="39"/>
      <c r="H11" s="40"/>
      <c r="I11" s="98"/>
      <c r="J11" s="96"/>
      <c r="K11" s="67"/>
      <c r="L11" s="36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32" ht="13.5" customHeight="1">
      <c r="A12" s="41" t="s">
        <v>17</v>
      </c>
      <c r="B12" s="42"/>
      <c r="C12" s="4"/>
      <c r="D12" s="38"/>
      <c r="E12" s="13">
        <f>D12/$B$4</f>
        <v>0</v>
      </c>
      <c r="F12" s="34"/>
      <c r="G12" s="39"/>
      <c r="H12" s="40"/>
      <c r="I12" s="98"/>
      <c r="J12" s="96"/>
      <c r="K12" s="67"/>
      <c r="L12" s="69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32" ht="13.5" customHeight="1">
      <c r="A13" s="41" t="s">
        <v>18</v>
      </c>
      <c r="B13" s="42"/>
      <c r="C13" s="4"/>
      <c r="D13" s="38"/>
      <c r="E13" s="13">
        <f>D13/$B$4</f>
        <v>0</v>
      </c>
      <c r="F13" s="34"/>
      <c r="G13" s="39"/>
      <c r="H13" s="40"/>
      <c r="I13" s="98"/>
      <c r="J13" s="96"/>
      <c r="K13" s="67"/>
      <c r="L13" s="68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32" ht="13.5" customHeight="1">
      <c r="A14" s="44" t="s">
        <v>19</v>
      </c>
      <c r="B14" s="45"/>
      <c r="C14" s="46"/>
      <c r="D14" s="47">
        <f t="shared" ref="D14:E14" si="0">SUM(D9:D13)</f>
        <v>1516045</v>
      </c>
      <c r="E14" s="48">
        <f t="shared" si="0"/>
        <v>14983.643012453054</v>
      </c>
      <c r="F14" s="34"/>
      <c r="G14" s="39"/>
      <c r="H14" s="40"/>
      <c r="I14" s="98"/>
      <c r="J14" s="96"/>
      <c r="K14" s="67"/>
      <c r="L14" s="68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32" ht="13.5" customHeight="1">
      <c r="A15" s="99"/>
      <c r="B15" s="96"/>
      <c r="C15" s="96"/>
      <c r="D15" s="96"/>
      <c r="E15" s="96"/>
      <c r="F15" s="34"/>
      <c r="G15" s="49"/>
      <c r="H15" s="40"/>
      <c r="I15" s="98"/>
      <c r="J15" s="96"/>
      <c r="K15" s="67"/>
      <c r="L15" s="68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13.5" customHeight="1">
      <c r="A16" s="100" t="s">
        <v>20</v>
      </c>
      <c r="B16" s="92"/>
      <c r="C16" s="92"/>
      <c r="D16" s="92"/>
      <c r="E16" s="92"/>
      <c r="F16" s="8"/>
      <c r="G16" s="8"/>
      <c r="H16" s="8"/>
      <c r="I16" s="8"/>
      <c r="J16" s="8"/>
      <c r="K16" s="8"/>
      <c r="L16" s="68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1:32" ht="13.5" customHeight="1">
      <c r="A17" s="101" t="s">
        <v>21</v>
      </c>
      <c r="B17" s="94"/>
      <c r="C17" s="19" t="s">
        <v>22</v>
      </c>
      <c r="D17" s="102" t="s">
        <v>23</v>
      </c>
      <c r="E17" s="94"/>
      <c r="F17" s="8"/>
      <c r="G17" s="8"/>
      <c r="H17" s="8"/>
      <c r="I17" s="8"/>
      <c r="J17" s="8"/>
      <c r="K17" s="8"/>
      <c r="L17" s="68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1:32" ht="13.5" customHeight="1">
      <c r="A18" s="103" t="s">
        <v>31</v>
      </c>
      <c r="B18" s="104"/>
      <c r="C18" s="50" t="s">
        <v>32</v>
      </c>
      <c r="D18" s="10" t="s">
        <v>12</v>
      </c>
      <c r="E18" s="11" t="s">
        <v>13</v>
      </c>
      <c r="F18" s="74" t="s">
        <v>24</v>
      </c>
      <c r="G18" s="74" t="s">
        <v>25</v>
      </c>
      <c r="H18" s="74" t="s">
        <v>26</v>
      </c>
      <c r="I18" s="74" t="s">
        <v>27</v>
      </c>
      <c r="J18" s="74" t="s">
        <v>28</v>
      </c>
      <c r="K18" s="75" t="s">
        <v>29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3.5" customHeight="1">
      <c r="A19" s="105" t="s">
        <v>33</v>
      </c>
      <c r="B19" s="86"/>
      <c r="C19" s="51"/>
      <c r="D19" s="52">
        <v>378000</v>
      </c>
      <c r="E19" s="13">
        <f>D19/$B$4</f>
        <v>3735.9161889701518</v>
      </c>
      <c r="F19" s="11" t="s">
        <v>13</v>
      </c>
      <c r="G19" s="11" t="s">
        <v>13</v>
      </c>
      <c r="H19" s="11" t="s">
        <v>13</v>
      </c>
      <c r="I19" s="11" t="s">
        <v>13</v>
      </c>
      <c r="J19" s="11" t="s">
        <v>13</v>
      </c>
      <c r="K19" s="11" t="s">
        <v>13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24">
      <c r="A20" s="105"/>
      <c r="B20" s="86"/>
      <c r="C20" s="54"/>
      <c r="D20" s="52"/>
      <c r="E20" s="13"/>
      <c r="F20" s="53"/>
      <c r="G20" s="53"/>
      <c r="H20" s="53"/>
      <c r="I20" s="53"/>
      <c r="J20" s="53"/>
      <c r="K20" s="53"/>
      <c r="L20" s="75" t="s">
        <v>30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>
      <c r="A21" s="105"/>
      <c r="B21" s="86"/>
      <c r="C21" s="54"/>
      <c r="D21" s="52">
        <v>0</v>
      </c>
      <c r="E21" s="13">
        <f>D21/$B$4</f>
        <v>0</v>
      </c>
      <c r="F21" s="53"/>
      <c r="G21" s="53"/>
      <c r="H21" s="53"/>
      <c r="I21" s="53"/>
      <c r="J21" s="53"/>
      <c r="K21" s="53"/>
      <c r="L21" s="11" t="s">
        <v>13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5.75" customHeight="1">
      <c r="A22" s="105"/>
      <c r="B22" s="86"/>
      <c r="C22" s="54"/>
      <c r="D22" s="52">
        <v>0</v>
      </c>
      <c r="E22" s="13">
        <f>D22/$B$4</f>
        <v>0</v>
      </c>
      <c r="F22" s="53"/>
      <c r="G22" s="53"/>
      <c r="H22" s="55"/>
      <c r="I22" s="53"/>
      <c r="J22" s="53"/>
      <c r="K22" s="53"/>
      <c r="L22" s="12">
        <f>E19-SUM(F20:K20)</f>
        <v>3735.9161889701518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3.5" customHeight="1">
      <c r="A23" s="105"/>
      <c r="B23" s="86"/>
      <c r="C23" s="54"/>
      <c r="D23" s="52">
        <v>0</v>
      </c>
      <c r="E23" s="13">
        <f>D23/$B$4</f>
        <v>0</v>
      </c>
      <c r="F23" s="53"/>
      <c r="G23" s="53"/>
      <c r="H23" s="53"/>
      <c r="I23" s="53"/>
      <c r="J23" s="53"/>
      <c r="K23" s="53"/>
      <c r="L23" s="12">
        <f>E20-SUM(F21:K21)</f>
        <v>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3.5" customHeight="1">
      <c r="A24" s="106" t="s">
        <v>34</v>
      </c>
      <c r="B24" s="86"/>
      <c r="C24" s="87"/>
      <c r="D24" s="14">
        <f t="shared" ref="D24:K25" si="1">SUM(D19:D23)</f>
        <v>378000</v>
      </c>
      <c r="E24" s="15">
        <f t="shared" si="1"/>
        <v>3735.9161889701518</v>
      </c>
      <c r="F24" s="53"/>
      <c r="G24" s="53"/>
      <c r="H24" s="53"/>
      <c r="I24" s="53"/>
      <c r="J24" s="53"/>
      <c r="K24" s="53"/>
      <c r="L24" s="12">
        <f>E21-SUM(F22:K22)</f>
        <v>0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3.5" customHeight="1">
      <c r="A25" s="107"/>
      <c r="B25" s="86"/>
      <c r="C25" s="86"/>
      <c r="D25" s="86"/>
      <c r="E25" s="86"/>
      <c r="F25" s="15">
        <f t="shared" si="1"/>
        <v>0</v>
      </c>
      <c r="G25" s="15">
        <f t="shared" si="1"/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t="shared" si="1"/>
        <v>0</v>
      </c>
      <c r="L25" s="12">
        <f>E22-SUM(F23:K23)</f>
        <v>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3.5" customHeight="1">
      <c r="A26" s="17" t="s">
        <v>35</v>
      </c>
      <c r="B26" s="18"/>
      <c r="C26" s="19" t="s">
        <v>22</v>
      </c>
      <c r="D26" s="93" t="s">
        <v>36</v>
      </c>
      <c r="E26" s="94"/>
      <c r="F26" s="8"/>
      <c r="G26" s="8"/>
      <c r="H26" s="8"/>
      <c r="I26" s="8"/>
      <c r="J26" s="8"/>
      <c r="K26" s="8"/>
      <c r="L26" s="12">
        <f>E23-SUM(F24:K24)</f>
        <v>0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3.5" customHeight="1">
      <c r="A27" s="56"/>
      <c r="B27" s="57"/>
      <c r="C27" s="50" t="s">
        <v>32</v>
      </c>
      <c r="D27" s="20" t="s">
        <v>12</v>
      </c>
      <c r="E27" s="22" t="s">
        <v>13</v>
      </c>
      <c r="F27" s="74" t="s">
        <v>24</v>
      </c>
      <c r="G27" s="74" t="s">
        <v>25</v>
      </c>
      <c r="H27" s="74" t="s">
        <v>26</v>
      </c>
      <c r="I27" s="74" t="s">
        <v>27</v>
      </c>
      <c r="J27" s="74" t="s">
        <v>28</v>
      </c>
      <c r="K27" s="75" t="s">
        <v>29</v>
      </c>
      <c r="L27" s="70">
        <f>E24-SUM(F25:K25)</f>
        <v>3735.9161889701518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ht="13.5" customHeight="1">
      <c r="A28" s="108" t="s">
        <v>37</v>
      </c>
      <c r="B28" s="87"/>
      <c r="C28" s="51"/>
      <c r="D28" s="52">
        <v>196000</v>
      </c>
      <c r="E28" s="13">
        <f>D28/$B$4</f>
        <v>1937.1417276141528</v>
      </c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11" t="s">
        <v>13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24">
      <c r="A29" s="108" t="s">
        <v>38</v>
      </c>
      <c r="B29" s="87"/>
      <c r="C29" s="51"/>
      <c r="D29" s="52">
        <v>121200</v>
      </c>
      <c r="E29" s="13">
        <f>D29/$B$4</f>
        <v>1197.8651907491599</v>
      </c>
      <c r="F29" s="58"/>
      <c r="G29" s="58"/>
      <c r="H29" s="58"/>
      <c r="I29" s="58"/>
      <c r="J29" s="58"/>
      <c r="K29" s="58"/>
      <c r="L29" s="75" t="s">
        <v>30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>
      <c r="A30" s="108" t="s">
        <v>39</v>
      </c>
      <c r="B30" s="87"/>
      <c r="C30" s="51"/>
      <c r="D30" s="52">
        <v>102000</v>
      </c>
      <c r="E30" s="13">
        <f>D30/$B$4</f>
        <v>1008.1043684522632</v>
      </c>
      <c r="F30" s="53"/>
      <c r="G30" s="53"/>
      <c r="H30" s="53"/>
      <c r="I30" s="53"/>
      <c r="J30" s="53"/>
      <c r="K30" s="53"/>
      <c r="L30" s="11" t="s">
        <v>13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3.5" customHeight="1">
      <c r="A31" s="108" t="s">
        <v>40</v>
      </c>
      <c r="B31" s="87"/>
      <c r="C31" s="51"/>
      <c r="D31" s="52">
        <v>24000</v>
      </c>
      <c r="E31" s="13">
        <f>D31/$B$4</f>
        <v>237.20102787112077</v>
      </c>
      <c r="F31" s="53"/>
      <c r="G31" s="53"/>
      <c r="H31" s="53"/>
      <c r="I31" s="53"/>
      <c r="J31" s="53"/>
      <c r="K31" s="53"/>
      <c r="L31" s="71">
        <f>E28-SUM(F29:K29)</f>
        <v>1937.1417276141528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3.5" customHeight="1">
      <c r="A32" s="110" t="s">
        <v>41</v>
      </c>
      <c r="B32" s="90"/>
      <c r="C32" s="51"/>
      <c r="D32" s="52">
        <v>114000</v>
      </c>
      <c r="E32" s="13">
        <f>D32/$B$4</f>
        <v>1126.7048823878235</v>
      </c>
      <c r="F32" s="53"/>
      <c r="G32" s="53"/>
      <c r="H32" s="53"/>
      <c r="I32" s="53"/>
      <c r="J32" s="53"/>
      <c r="K32" s="53"/>
      <c r="L32" s="71">
        <f>E29-SUM(F30:K30)</f>
        <v>1197.8651907491599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3.5" customHeight="1">
      <c r="A33" s="111" t="s">
        <v>0</v>
      </c>
      <c r="B33" s="112"/>
      <c r="C33" s="4"/>
      <c r="D33" s="52"/>
      <c r="E33" s="13">
        <f>D33/$B$4</f>
        <v>0</v>
      </c>
      <c r="F33" s="53"/>
      <c r="G33" s="53"/>
      <c r="H33" s="53"/>
      <c r="I33" s="53"/>
      <c r="J33" s="53"/>
      <c r="K33" s="53"/>
      <c r="L33" s="71">
        <f>E30-SUM(F31:K31)</f>
        <v>1008.1043684522632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3.5" customHeight="1">
      <c r="A34" s="119" t="s">
        <v>42</v>
      </c>
      <c r="B34" s="92"/>
      <c r="C34" s="104"/>
      <c r="D34" s="14">
        <f t="shared" ref="D34:K35" si="2">SUM(D28:D33)</f>
        <v>557200</v>
      </c>
      <c r="E34" s="23">
        <f t="shared" si="2"/>
        <v>5507.0171970745196</v>
      </c>
      <c r="F34" s="53"/>
      <c r="G34" s="53"/>
      <c r="H34" s="53"/>
      <c r="I34" s="53"/>
      <c r="J34" s="53"/>
      <c r="K34" s="53"/>
      <c r="L34" s="71">
        <f>E31-SUM(F32:K32)</f>
        <v>237.20102787112077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3.5" customHeight="1">
      <c r="A35" s="107"/>
      <c r="B35" s="86"/>
      <c r="C35" s="86"/>
      <c r="D35" s="86"/>
      <c r="E35" s="86"/>
      <c r="F35" s="23">
        <f t="shared" si="2"/>
        <v>0</v>
      </c>
      <c r="G35" s="23">
        <f t="shared" si="2"/>
        <v>0</v>
      </c>
      <c r="H35" s="23">
        <f t="shared" si="2"/>
        <v>0</v>
      </c>
      <c r="I35" s="23">
        <f t="shared" si="2"/>
        <v>0</v>
      </c>
      <c r="J35" s="23">
        <f t="shared" si="2"/>
        <v>0</v>
      </c>
      <c r="K35" s="23">
        <f t="shared" si="2"/>
        <v>0</v>
      </c>
      <c r="L35" s="71">
        <f>E32-SUM(F33:K33)</f>
        <v>1126.7048823878235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3.5" customHeight="1">
      <c r="A36" s="17" t="s">
        <v>43</v>
      </c>
      <c r="B36" s="24"/>
      <c r="C36" s="19" t="s">
        <v>22</v>
      </c>
      <c r="D36" s="93" t="s">
        <v>44</v>
      </c>
      <c r="E36" s="94"/>
      <c r="F36" s="53"/>
      <c r="G36" s="53"/>
      <c r="H36" s="53"/>
      <c r="I36" s="53"/>
      <c r="J36" s="53"/>
      <c r="K36" s="53"/>
      <c r="L36" s="71">
        <f>E33-SUM(F34:K34)</f>
        <v>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3.5" customHeight="1">
      <c r="A37" s="59"/>
      <c r="B37" s="60"/>
      <c r="C37" s="50" t="s">
        <v>32</v>
      </c>
      <c r="D37" s="27" t="s">
        <v>12</v>
      </c>
      <c r="E37" s="26" t="s">
        <v>13</v>
      </c>
      <c r="F37" s="74" t="s">
        <v>24</v>
      </c>
      <c r="G37" s="74" t="s">
        <v>25</v>
      </c>
      <c r="H37" s="74" t="s">
        <v>26</v>
      </c>
      <c r="I37" s="74" t="s">
        <v>27</v>
      </c>
      <c r="J37" s="74" t="s">
        <v>28</v>
      </c>
      <c r="K37" s="75" t="s">
        <v>29</v>
      </c>
      <c r="L37" s="72">
        <f>E34-SUM(F35:K35)</f>
        <v>5507.0171970745196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s="128" customFormat="1" ht="13.5" customHeight="1">
      <c r="A38" s="132" t="s">
        <v>45</v>
      </c>
      <c r="B38" s="121"/>
      <c r="C38" s="122"/>
      <c r="D38" s="123">
        <v>104000</v>
      </c>
      <c r="E38" s="124">
        <f>D38/$B$4</f>
        <v>1027.8711207748565</v>
      </c>
      <c r="F38" s="133" t="s">
        <v>13</v>
      </c>
      <c r="G38" s="133" t="s">
        <v>13</v>
      </c>
      <c r="H38" s="133" t="s">
        <v>13</v>
      </c>
      <c r="I38" s="133" t="s">
        <v>13</v>
      </c>
      <c r="J38" s="133" t="s">
        <v>13</v>
      </c>
      <c r="K38" s="133" t="s">
        <v>13</v>
      </c>
      <c r="L38" s="125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</row>
    <row r="39" spans="1:32" ht="24">
      <c r="A39" s="109" t="s">
        <v>46</v>
      </c>
      <c r="B39" s="87"/>
      <c r="C39" s="51"/>
      <c r="D39" s="52">
        <v>52000</v>
      </c>
      <c r="E39" s="13">
        <f>D39/$B$4</f>
        <v>513.93556038742827</v>
      </c>
      <c r="F39" s="53"/>
      <c r="G39" s="53"/>
      <c r="H39" s="53"/>
      <c r="I39" s="53"/>
      <c r="J39" s="53"/>
      <c r="K39" s="53"/>
      <c r="L39" s="75" t="s">
        <v>30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ht="13.5" customHeight="1">
      <c r="A40" s="109" t="s">
        <v>47</v>
      </c>
      <c r="B40" s="87"/>
      <c r="C40" s="51"/>
      <c r="D40" s="52">
        <v>20000</v>
      </c>
      <c r="E40" s="13">
        <f>D40/$B$4</f>
        <v>197.66752322593396</v>
      </c>
      <c r="F40" s="53"/>
      <c r="G40" s="53"/>
      <c r="H40" s="53"/>
      <c r="I40" s="53"/>
      <c r="J40" s="53"/>
      <c r="K40" s="53"/>
      <c r="L40" s="11" t="s">
        <v>13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3.5" customHeight="1">
      <c r="A41" s="109" t="s">
        <v>48</v>
      </c>
      <c r="B41" s="87"/>
      <c r="C41" s="51"/>
      <c r="D41" s="52">
        <v>14100</v>
      </c>
      <c r="E41" s="13">
        <f>D41/$B$4</f>
        <v>139.35560387428345</v>
      </c>
      <c r="F41" s="53"/>
      <c r="G41" s="53"/>
      <c r="H41" s="53"/>
      <c r="I41" s="53"/>
      <c r="J41" s="53"/>
      <c r="K41" s="53"/>
      <c r="L41" s="71">
        <f>E38-SUM(F39:K39)</f>
        <v>1027.8711207748565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3.5" customHeight="1">
      <c r="A42" s="109" t="s">
        <v>49</v>
      </c>
      <c r="B42" s="87"/>
      <c r="C42" s="51"/>
      <c r="D42" s="52">
        <v>40000</v>
      </c>
      <c r="E42" s="13">
        <f>D42/$B$4</f>
        <v>395.33504645186792</v>
      </c>
      <c r="F42" s="53"/>
      <c r="G42" s="53"/>
      <c r="H42" s="53"/>
      <c r="I42" s="53"/>
      <c r="J42" s="53"/>
      <c r="K42" s="53"/>
      <c r="L42" s="71">
        <f>E39-SUM(F40:K40)</f>
        <v>513.93556038742827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128" customFormat="1" ht="13.5" customHeight="1">
      <c r="A43" s="120" t="s">
        <v>65</v>
      </c>
      <c r="B43" s="121"/>
      <c r="C43" s="122"/>
      <c r="D43" s="123">
        <v>120000</v>
      </c>
      <c r="E43" s="124">
        <f>D43/$B$4</f>
        <v>1186.0051393556039</v>
      </c>
      <c r="F43" s="125"/>
      <c r="G43" s="125"/>
      <c r="H43" s="125"/>
      <c r="I43" s="125"/>
      <c r="J43" s="125"/>
      <c r="K43" s="125"/>
      <c r="L43" s="126">
        <f>E40-SUM(F41:K41)</f>
        <v>197.66752322593396</v>
      </c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</row>
    <row r="44" spans="1:32" ht="13.5" customHeight="1">
      <c r="A44" s="109" t="s">
        <v>67</v>
      </c>
      <c r="B44" s="87"/>
      <c r="C44" s="61"/>
      <c r="D44" s="52">
        <v>120000</v>
      </c>
      <c r="E44" s="13">
        <f>D44/$B$4</f>
        <v>1186.0051393556039</v>
      </c>
      <c r="F44" s="125"/>
      <c r="G44" s="125"/>
      <c r="H44" s="125"/>
      <c r="I44" s="125"/>
      <c r="J44" s="125"/>
      <c r="K44" s="125"/>
      <c r="L44" s="71">
        <f>E41-SUM(F42:K42)</f>
        <v>139.35560387428345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3.5" customHeight="1">
      <c r="A45" s="109" t="s">
        <v>68</v>
      </c>
      <c r="B45" s="87"/>
      <c r="C45" s="61"/>
      <c r="D45" s="52">
        <v>60000</v>
      </c>
      <c r="E45" s="13">
        <f>D45/$B$4</f>
        <v>593.00256967780194</v>
      </c>
      <c r="F45" s="53"/>
      <c r="G45" s="53"/>
      <c r="H45" s="53"/>
      <c r="I45" s="53"/>
      <c r="J45" s="53"/>
      <c r="K45" s="53"/>
      <c r="L45" s="71">
        <f>E42-SUM(F43:K43)</f>
        <v>395.33504645186792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128" customFormat="1" ht="13.5" customHeight="1">
      <c r="A46" s="129" t="s">
        <v>70</v>
      </c>
      <c r="B46" s="130"/>
      <c r="C46" s="131" t="s">
        <v>71</v>
      </c>
      <c r="D46" s="123">
        <v>2000</v>
      </c>
      <c r="E46" s="124">
        <f>D46/$B$4</f>
        <v>19.766752322593398</v>
      </c>
      <c r="F46" s="125"/>
      <c r="G46" s="125"/>
      <c r="H46" s="125"/>
      <c r="I46" s="125"/>
      <c r="J46" s="125"/>
      <c r="K46" s="125"/>
      <c r="L46" s="126">
        <f>E43-SUM(F44:K44)</f>
        <v>1186.0051393556039</v>
      </c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</row>
    <row r="47" spans="1:32" s="128" customFormat="1" ht="13.5" customHeight="1">
      <c r="A47" s="120" t="s">
        <v>69</v>
      </c>
      <c r="B47" s="121"/>
      <c r="C47" s="131"/>
      <c r="D47" s="123">
        <v>50000</v>
      </c>
      <c r="E47" s="124">
        <f>D47/$B$4</f>
        <v>494.16880806483493</v>
      </c>
      <c r="F47" s="125"/>
      <c r="G47" s="125"/>
      <c r="H47" s="125"/>
      <c r="I47" s="125"/>
      <c r="J47" s="125"/>
      <c r="K47" s="125"/>
      <c r="L47" s="126">
        <f>E44-SUM(F45:K45)</f>
        <v>1186.0051393556039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</row>
    <row r="48" spans="1:32" ht="13.5" customHeight="1">
      <c r="A48" s="81" t="s">
        <v>50</v>
      </c>
      <c r="B48" s="82"/>
      <c r="C48" s="83"/>
      <c r="D48" s="14">
        <f>SUM(D38:D47)</f>
        <v>582100</v>
      </c>
      <c r="E48" s="15">
        <f>SUM(E38:E47)</f>
        <v>5753.1132634908081</v>
      </c>
      <c r="F48" s="15">
        <f t="shared" ref="F48:J48" si="3">SUM(F39:F44)</f>
        <v>0</v>
      </c>
      <c r="G48" s="15">
        <f t="shared" si="3"/>
        <v>0</v>
      </c>
      <c r="H48" s="15">
        <f t="shared" si="3"/>
        <v>0</v>
      </c>
      <c r="I48" s="15">
        <f t="shared" si="3"/>
        <v>0</v>
      </c>
      <c r="J48" s="15">
        <f t="shared" si="3"/>
        <v>0</v>
      </c>
      <c r="K48" s="15">
        <f>SUM(K39:K47)</f>
        <v>0</v>
      </c>
      <c r="L48" s="71">
        <f>E45-SUM(F46:K46)</f>
        <v>593.00256967780194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3.5" customHeight="1">
      <c r="A49" s="76"/>
      <c r="B49" s="77"/>
      <c r="C49" s="77"/>
      <c r="D49" s="77"/>
      <c r="E49" s="78"/>
      <c r="F49" s="8"/>
      <c r="G49" s="8"/>
      <c r="H49" s="8"/>
      <c r="I49" s="8"/>
      <c r="J49" s="8"/>
      <c r="K49" s="8"/>
      <c r="L49" s="71">
        <f>E46-SUM(F47:K47)</f>
        <v>19.766752322593398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3.5" customHeight="1">
      <c r="A50" s="79" t="s">
        <v>51</v>
      </c>
      <c r="B50" s="77"/>
      <c r="C50" s="78"/>
      <c r="D50" s="28">
        <f>D24+D34+D48</f>
        <v>1517300</v>
      </c>
      <c r="E50" s="29">
        <f>E24+E34+E48</f>
        <v>14996.046649535479</v>
      </c>
      <c r="F50" s="29">
        <f t="shared" ref="F50:K50" si="4">F25+F35+F48</f>
        <v>0</v>
      </c>
      <c r="G50" s="29">
        <f t="shared" si="4"/>
        <v>0</v>
      </c>
      <c r="H50" s="29">
        <f t="shared" si="4"/>
        <v>0</v>
      </c>
      <c r="I50" s="29">
        <f t="shared" si="4"/>
        <v>0</v>
      </c>
      <c r="J50" s="29">
        <f t="shared" si="4"/>
        <v>0</v>
      </c>
      <c r="K50" s="29">
        <f t="shared" si="4"/>
        <v>0</v>
      </c>
      <c r="L50" s="71">
        <f>E47-SUM(F47:K47)</f>
        <v>494.16880806483493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ht="13.5" customHeight="1">
      <c r="A51" s="76"/>
      <c r="B51" s="77"/>
      <c r="C51" s="77"/>
      <c r="D51" s="77"/>
      <c r="E51" s="78"/>
      <c r="F51" s="8"/>
      <c r="G51" s="8"/>
      <c r="H51" s="8"/>
      <c r="I51" s="8"/>
      <c r="J51" s="8"/>
      <c r="K51" s="8"/>
      <c r="L51" s="70">
        <f>E48-SUM(F48:K48)</f>
        <v>5753.1132634908081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3.5" customHeight="1">
      <c r="A52" s="79" t="s">
        <v>52</v>
      </c>
      <c r="B52" s="77"/>
      <c r="C52" s="78"/>
      <c r="D52" s="28">
        <f>D14-D50</f>
        <v>-1255</v>
      </c>
      <c r="E52" s="29">
        <f>E14-E50</f>
        <v>-12.403637082425121</v>
      </c>
      <c r="F52" s="16"/>
      <c r="G52" s="16"/>
      <c r="H52" s="16"/>
      <c r="I52" s="16"/>
      <c r="J52" s="16"/>
      <c r="K52" s="73"/>
      <c r="L52" s="8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13.5" customHeight="1">
      <c r="A53" s="30"/>
      <c r="B53" s="31"/>
      <c r="C53" s="31"/>
      <c r="D53" s="31"/>
      <c r="E53" s="31"/>
      <c r="F53" s="8"/>
      <c r="G53" s="8"/>
      <c r="H53" s="8"/>
      <c r="I53" s="8"/>
      <c r="J53" s="8"/>
      <c r="K53" s="8"/>
      <c r="L53" s="29">
        <f>L27+L37+L51</f>
        <v>14996.046649535479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3.5" customHeight="1">
      <c r="A54" s="80" t="s">
        <v>53</v>
      </c>
      <c r="B54" s="77"/>
      <c r="C54" s="77"/>
      <c r="D54" s="77"/>
      <c r="E54" s="62" t="s">
        <v>11</v>
      </c>
      <c r="F54" s="8"/>
      <c r="G54" s="8"/>
      <c r="H54" s="8"/>
      <c r="I54" s="8"/>
      <c r="J54" s="8"/>
      <c r="K54" s="8"/>
      <c r="L54" s="8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13.5" customHeight="1">
      <c r="A55" s="63" t="s">
        <v>54</v>
      </c>
      <c r="B55" s="37"/>
      <c r="C55" s="3"/>
      <c r="D55" s="38"/>
      <c r="E55" s="64"/>
      <c r="F55" s="65"/>
      <c r="G55" s="65"/>
      <c r="H55" s="65"/>
      <c r="I55" s="65"/>
      <c r="J55" s="65"/>
      <c r="K55" s="65"/>
      <c r="L55" s="16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3.5" customHeight="1">
      <c r="A56" s="41" t="s">
        <v>55</v>
      </c>
      <c r="B56" s="42"/>
      <c r="C56" s="4"/>
      <c r="D56" s="38"/>
      <c r="E56" s="1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5.75" customHeight="1">
      <c r="A57" s="41" t="s">
        <v>56</v>
      </c>
      <c r="B57" s="42"/>
      <c r="C57" s="4"/>
      <c r="D57" s="38"/>
      <c r="E57" s="13"/>
      <c r="F57" s="8"/>
      <c r="G57" s="8"/>
      <c r="H57" s="8"/>
      <c r="I57" s="8"/>
      <c r="J57" s="8"/>
      <c r="K57" s="8"/>
      <c r="L57" s="8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</row>
    <row r="58" spans="1:32" ht="13.5" customHeight="1">
      <c r="A58" s="41" t="s">
        <v>57</v>
      </c>
      <c r="B58" s="42"/>
      <c r="C58" s="4"/>
      <c r="D58" s="38"/>
      <c r="E58" s="13"/>
      <c r="F58" s="66"/>
      <c r="G58" s="66"/>
      <c r="H58" s="66"/>
      <c r="I58" s="66"/>
      <c r="J58" s="66"/>
      <c r="K58" s="66"/>
      <c r="L58" s="6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3.5" customHeight="1">
      <c r="A59" s="41" t="s">
        <v>58</v>
      </c>
      <c r="B59" s="42"/>
      <c r="C59" s="4"/>
      <c r="D59" s="38"/>
      <c r="E59" s="13"/>
      <c r="F59" s="66"/>
      <c r="G59" s="66"/>
      <c r="H59" s="66"/>
      <c r="I59" s="66"/>
      <c r="J59" s="66"/>
      <c r="K59" s="66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3.5" customHeight="1">
      <c r="A60" s="41" t="s">
        <v>59</v>
      </c>
      <c r="B60" s="42"/>
      <c r="C60" s="4"/>
      <c r="D60" s="38"/>
      <c r="E60" s="13"/>
      <c r="F60" s="66"/>
      <c r="G60" s="66"/>
      <c r="H60" s="66"/>
      <c r="I60" s="66"/>
      <c r="J60" s="66"/>
      <c r="K60" s="66"/>
      <c r="L60" s="8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</row>
    <row r="61" spans="1:32" ht="13.5" customHeight="1"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</row>
    <row r="64" spans="1:32" ht="13.5" customHeight="1">
      <c r="A64" s="115" t="s">
        <v>60</v>
      </c>
      <c r="B64" s="96"/>
      <c r="C64" s="32"/>
      <c r="D64" s="32"/>
      <c r="E64" s="32"/>
      <c r="F64" s="1"/>
      <c r="G64" s="1"/>
      <c r="H64" s="1"/>
      <c r="I64" s="1"/>
      <c r="J64" s="1"/>
      <c r="K64" s="1"/>
      <c r="L64" s="6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13" t="s">
        <v>66</v>
      </c>
      <c r="B65" s="9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7.75" customHeight="1">
      <c r="A66" s="114"/>
      <c r="B66" s="9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14"/>
      <c r="B67" s="9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3.5" customHeight="1"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3.5" customHeight="1"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>
      <c r="L268" s="1"/>
    </row>
    <row r="269" spans="1:32" ht="15.75" customHeight="1"/>
    <row r="270" spans="1:32" ht="15.75" customHeight="1"/>
    <row r="271" spans="1:32" ht="15.75" customHeight="1"/>
    <row r="272" spans="1:3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A65:B67"/>
    <mergeCell ref="I8:J9"/>
    <mergeCell ref="A64:B64"/>
    <mergeCell ref="A7:A8"/>
    <mergeCell ref="B7:B8"/>
    <mergeCell ref="C7:C8"/>
    <mergeCell ref="A45:B45"/>
    <mergeCell ref="A47:B47"/>
    <mergeCell ref="A40:B40"/>
    <mergeCell ref="A41:B41"/>
    <mergeCell ref="A42:B42"/>
    <mergeCell ref="A43:B43"/>
    <mergeCell ref="A44:B44"/>
    <mergeCell ref="A34:C34"/>
    <mergeCell ref="A35:E35"/>
    <mergeCell ref="D36:E36"/>
    <mergeCell ref="A38:B38"/>
    <mergeCell ref="A39:B39"/>
    <mergeCell ref="A29:B29"/>
    <mergeCell ref="A30:B30"/>
    <mergeCell ref="A31:B31"/>
    <mergeCell ref="A32:B32"/>
    <mergeCell ref="A33:B33"/>
    <mergeCell ref="A23:B23"/>
    <mergeCell ref="A24:C24"/>
    <mergeCell ref="A25:E25"/>
    <mergeCell ref="D26:E26"/>
    <mergeCell ref="A28:B28"/>
    <mergeCell ref="A18:B18"/>
    <mergeCell ref="A19:B19"/>
    <mergeCell ref="A20:B20"/>
    <mergeCell ref="A21:B21"/>
    <mergeCell ref="A22:B22"/>
    <mergeCell ref="I15:J15"/>
    <mergeCell ref="A15:E15"/>
    <mergeCell ref="A16:E16"/>
    <mergeCell ref="A17:B17"/>
    <mergeCell ref="D17:E17"/>
    <mergeCell ref="I10:J10"/>
    <mergeCell ref="I11:J11"/>
    <mergeCell ref="I12:J12"/>
    <mergeCell ref="I13:J13"/>
    <mergeCell ref="I14:J14"/>
    <mergeCell ref="B4:E4"/>
    <mergeCell ref="A5:E5"/>
    <mergeCell ref="A6:E6"/>
    <mergeCell ref="D7:E7"/>
    <mergeCell ref="G8:G9"/>
    <mergeCell ref="H8:H9"/>
    <mergeCell ref="B1:E1"/>
    <mergeCell ref="B2:E2"/>
    <mergeCell ref="B3:E3"/>
  </mergeCells>
  <pageMargins left="0.69930555555555596" right="0.69930555555555596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Proposal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</dc:creator>
  <cp:lastModifiedBy>user</cp:lastModifiedBy>
  <dcterms:created xsi:type="dcterms:W3CDTF">2019-06-11T09:18:33Z</dcterms:created>
  <dcterms:modified xsi:type="dcterms:W3CDTF">2020-05-22T17:32:47Z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