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25" activeTab="0"/>
  </bookViews>
  <sheets>
    <sheet name="BUDGET 2019" sheetId="1" r:id="rId1"/>
  </sheets>
  <definedNames>
    <definedName name="_xlnm.Print_Area" localSheetId="0">'BUDGET 2019'!$A$2:$C$86</definedName>
  </definedNames>
  <calcPr fullCalcOnLoad="1"/>
</workbook>
</file>

<file path=xl/sharedStrings.xml><?xml version="1.0" encoding="utf-8"?>
<sst xmlns="http://schemas.openxmlformats.org/spreadsheetml/2006/main" count="87" uniqueCount="81">
  <si>
    <t>Total Income</t>
  </si>
  <si>
    <t>INCOME</t>
  </si>
  <si>
    <t>EXPENSES</t>
  </si>
  <si>
    <t>Regular Food</t>
  </si>
  <si>
    <t>Medical</t>
  </si>
  <si>
    <t>Parents/Guardian Meetings &amp; Workshops</t>
  </si>
  <si>
    <t>Clothes and Beddings</t>
  </si>
  <si>
    <t>Sub-Total</t>
  </si>
  <si>
    <t>PROJECTS</t>
  </si>
  <si>
    <t>Farming</t>
  </si>
  <si>
    <t>Music Dance and Drama</t>
  </si>
  <si>
    <t>SALARIES</t>
  </si>
  <si>
    <t>PAYE</t>
  </si>
  <si>
    <t>NSSF</t>
  </si>
  <si>
    <t>Net Salary and Allowances</t>
  </si>
  <si>
    <t>Security</t>
  </si>
  <si>
    <t>ADMINISTRATION</t>
  </si>
  <si>
    <t>Bank Charges</t>
  </si>
  <si>
    <t>Office Supplies (stationary)</t>
  </si>
  <si>
    <t>Vehicle Fuel</t>
  </si>
  <si>
    <t>Vehicle maint and repair</t>
  </si>
  <si>
    <t>Capacity Building</t>
  </si>
  <si>
    <t>Total Expenses</t>
  </si>
  <si>
    <t>Volunteer expense</t>
  </si>
  <si>
    <t>Advocacy</t>
  </si>
  <si>
    <t>Generator maint. &amp; repair</t>
  </si>
  <si>
    <t>counseling</t>
  </si>
  <si>
    <t>Auditor's fee</t>
  </si>
  <si>
    <t>Generator fuel</t>
  </si>
  <si>
    <t>Stress management outing</t>
  </si>
  <si>
    <t>home visit</t>
  </si>
  <si>
    <t>Toilataries</t>
  </si>
  <si>
    <t>Legal</t>
  </si>
  <si>
    <t>Yearly</t>
  </si>
  <si>
    <t>Monthly</t>
  </si>
  <si>
    <t>Easter &amp;  Christmas package</t>
  </si>
  <si>
    <t>Children gifts</t>
  </si>
  <si>
    <t>spiritual Expenses</t>
  </si>
  <si>
    <t>Art &amp; Crafts</t>
  </si>
  <si>
    <t>Poultry</t>
  </si>
  <si>
    <t>Fostering</t>
  </si>
  <si>
    <t>VSLA</t>
  </si>
  <si>
    <t>Vehicle Insurance</t>
  </si>
  <si>
    <t xml:space="preserve"> Networks &amp; patternships</t>
  </si>
  <si>
    <t xml:space="preserve"> AID That Helps</t>
  </si>
  <si>
    <t xml:space="preserve"> AHCM</t>
  </si>
  <si>
    <t xml:space="preserve"> Good Measure</t>
  </si>
  <si>
    <t>Description</t>
  </si>
  <si>
    <t xml:space="preserve">Global Giving </t>
  </si>
  <si>
    <t>Office airtime, internet and postage</t>
  </si>
  <si>
    <t>Directors foreign travels</t>
  </si>
  <si>
    <t>Motor bike Maint &amp; repair, insurance</t>
  </si>
  <si>
    <t>Self Esteem Activities</t>
  </si>
  <si>
    <t>Women Project (crafts and trainings)</t>
  </si>
  <si>
    <t>Vehicle Purchase</t>
  </si>
  <si>
    <t>Meetings (All meetings)</t>
  </si>
  <si>
    <t>Electricity Power Installatuion</t>
  </si>
  <si>
    <t>Other Sources</t>
  </si>
  <si>
    <t>House &amp; Office  furnishing (repair &amp; Mentainance)</t>
  </si>
  <si>
    <t>debates</t>
  </si>
  <si>
    <t>games and sports</t>
  </si>
  <si>
    <t>Livestock ( cows, piggery)</t>
  </si>
  <si>
    <t>Tea with a reason</t>
  </si>
  <si>
    <t>identifying sources of funding</t>
  </si>
  <si>
    <t>vehicle purchase for the ED</t>
  </si>
  <si>
    <t>Depreciation</t>
  </si>
  <si>
    <t>Children's /young adults Direct Cost</t>
  </si>
  <si>
    <t>Special Events (Birthdays, Christmas, Outings,Outreach, graduation)</t>
  </si>
  <si>
    <t>Supporting Parents with Income Generating activities</t>
  </si>
  <si>
    <t>Skillfull parenting &amp; Positive discpline</t>
  </si>
  <si>
    <t>Construction works of the Vocatioanal School at Jezza</t>
  </si>
  <si>
    <t>Starting other women projects</t>
  </si>
  <si>
    <t>Enrolling more children on the program</t>
  </si>
  <si>
    <t>Animal husbandry and farming trainning</t>
  </si>
  <si>
    <t>Distribution of Bibles</t>
  </si>
  <si>
    <t>Safe Project</t>
  </si>
  <si>
    <t>Men shed</t>
  </si>
  <si>
    <t>Security Lighting &amp; Cameras</t>
  </si>
  <si>
    <t>Incidental</t>
  </si>
  <si>
    <t>USD</t>
  </si>
  <si>
    <t>three Year Budget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</si>
</sst>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h&quot;#,##0;\-&quot;USh&quot;#,##0"/>
    <numFmt numFmtId="165" formatCode="&quot;USh&quot;#,##0;[Red]\-&quot;USh&quot;#,##0"/>
    <numFmt numFmtId="166" formatCode="&quot;USh&quot;#,##0.00;\-&quot;USh&quot;#,##0.00"/>
    <numFmt numFmtId="167" formatCode="&quot;USh&quot;#,##0.00;[Red]\-&quot;USh&quot;#,##0.00"/>
    <numFmt numFmtId="168" formatCode="_-&quot;USh&quot;* #,##0_-;\-&quot;USh&quot;* #,##0_-;_-&quot;USh&quot;* &quot;-&quot;_-;_-@_-"/>
    <numFmt numFmtId="169" formatCode="_-* #,##0_-;\-* #,##0_-;_-* &quot;-&quot;_-;_-@_-"/>
    <numFmt numFmtId="170" formatCode="_-&quot;USh&quot;* #,##0.00_-;\-&quot;USh&quot;* #,##0.00_-;_-&quot;U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_(* #,##0.0_);_(* \(#,##0.0\);_(* &quot;-&quot;??_);_(@_)"/>
    <numFmt numFmtId="182" formatCode="0_);[Red]\(0\)"/>
    <numFmt numFmtId="183" formatCode="_(* #,##0.0_);_(* \(#,##0.0\);_(* &quot;-&quot;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u val="single"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78" fontId="0" fillId="0" borderId="0" xfId="42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178" fontId="43" fillId="0" borderId="0" xfId="42" applyNumberFormat="1" applyFont="1" applyAlignment="1">
      <alignment/>
    </xf>
    <xf numFmtId="0" fontId="22" fillId="0" borderId="10" xfId="0" applyFont="1" applyBorder="1" applyAlignment="1">
      <alignment wrapText="1"/>
    </xf>
    <xf numFmtId="178" fontId="22" fillId="0" borderId="10" xfId="0" applyNumberFormat="1" applyFont="1" applyBorder="1" applyAlignment="1">
      <alignment/>
    </xf>
    <xf numFmtId="178" fontId="22" fillId="0" borderId="0" xfId="42" applyNumberFormat="1" applyFont="1" applyAlignment="1">
      <alignment/>
    </xf>
    <xf numFmtId="0" fontId="22" fillId="0" borderId="0" xfId="0" applyFont="1" applyAlignment="1">
      <alignment/>
    </xf>
    <xf numFmtId="43" fontId="0" fillId="0" borderId="0" xfId="0" applyNumberFormat="1" applyAlignment="1">
      <alignment/>
    </xf>
    <xf numFmtId="0" fontId="23" fillId="0" borderId="10" xfId="0" applyFont="1" applyBorder="1" applyAlignment="1">
      <alignment wrapText="1"/>
    </xf>
    <xf numFmtId="178" fontId="23" fillId="0" borderId="11" xfId="42" applyNumberFormat="1" applyFont="1" applyBorder="1" applyAlignment="1">
      <alignment/>
    </xf>
    <xf numFmtId="178" fontId="23" fillId="0" borderId="10" xfId="42" applyNumberFormat="1" applyFont="1" applyBorder="1" applyAlignment="1">
      <alignment/>
    </xf>
    <xf numFmtId="178" fontId="23" fillId="0" borderId="10" xfId="0" applyNumberFormat="1" applyFont="1" applyBorder="1" applyAlignment="1">
      <alignment/>
    </xf>
    <xf numFmtId="43" fontId="23" fillId="0" borderId="10" xfId="0" applyNumberFormat="1" applyFont="1" applyBorder="1" applyAlignment="1">
      <alignment/>
    </xf>
    <xf numFmtId="178" fontId="23" fillId="0" borderId="0" xfId="42" applyNumberFormat="1" applyFont="1" applyAlignment="1">
      <alignment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178" fontId="22" fillId="0" borderId="11" xfId="42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78" fontId="3" fillId="0" borderId="0" xfId="42" applyNumberFormat="1" applyFont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178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178" fontId="26" fillId="0" borderId="0" xfId="42" applyNumberFormat="1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178" fontId="25" fillId="0" borderId="0" xfId="42" applyNumberFormat="1" applyFont="1" applyAlignment="1">
      <alignment/>
    </xf>
    <xf numFmtId="0" fontId="2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8" fontId="22" fillId="33" borderId="11" xfId="42" applyNumberFormat="1" applyFont="1" applyFill="1" applyBorder="1" applyAlignment="1">
      <alignment/>
    </xf>
    <xf numFmtId="178" fontId="22" fillId="33" borderId="10" xfId="0" applyNumberFormat="1" applyFont="1" applyFill="1" applyBorder="1" applyAlignment="1">
      <alignment/>
    </xf>
    <xf numFmtId="178" fontId="24" fillId="0" borderId="10" xfId="0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4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62" sqref="J62"/>
    </sheetView>
  </sheetViews>
  <sheetFormatPr defaultColWidth="9.140625" defaultRowHeight="15"/>
  <cols>
    <col min="1" max="1" width="35.421875" style="4" customWidth="1"/>
    <col min="2" max="2" width="16.8515625" style="0" bestFit="1" customWidth="1"/>
    <col min="3" max="3" width="15.28125" style="0" bestFit="1" customWidth="1"/>
    <col min="4" max="4" width="12.57421875" style="1" bestFit="1" customWidth="1"/>
    <col min="5" max="5" width="10.57421875" style="0" bestFit="1" customWidth="1"/>
  </cols>
  <sheetData>
    <row r="1" ht="15">
      <c r="A1" s="43" t="s">
        <v>80</v>
      </c>
    </row>
    <row r="2" spans="1:4" s="2" customFormat="1" ht="18.75">
      <c r="A2" s="3"/>
      <c r="D2" s="5"/>
    </row>
    <row r="3" spans="1:4" s="20" customFormat="1" ht="30" customHeight="1">
      <c r="A3" s="38" t="s">
        <v>47</v>
      </c>
      <c r="B3" s="21" t="s">
        <v>33</v>
      </c>
      <c r="C3" s="21" t="s">
        <v>34</v>
      </c>
      <c r="D3" s="22"/>
    </row>
    <row r="4" spans="1:4" s="26" customFormat="1" ht="12">
      <c r="A4" s="23" t="s">
        <v>1</v>
      </c>
      <c r="B4" s="24"/>
      <c r="C4" s="24"/>
      <c r="D4" s="25"/>
    </row>
    <row r="5" spans="1:4" s="9" customFormat="1" ht="12" customHeight="1">
      <c r="A5" s="6" t="s">
        <v>46</v>
      </c>
      <c r="B5" s="7">
        <v>424620850</v>
      </c>
      <c r="C5" s="7">
        <f>B5/12</f>
        <v>35385070.833333336</v>
      </c>
      <c r="D5" s="8"/>
    </row>
    <row r="6" spans="1:4" s="9" customFormat="1" ht="12" customHeight="1">
      <c r="A6" s="6" t="s">
        <v>45</v>
      </c>
      <c r="B6" s="7">
        <v>260754425</v>
      </c>
      <c r="C6" s="7">
        <f>B6/12</f>
        <v>21729535.416666668</v>
      </c>
      <c r="D6" s="8"/>
    </row>
    <row r="7" spans="1:4" s="9" customFormat="1" ht="12" customHeight="1">
      <c r="A7" s="6" t="s">
        <v>44</v>
      </c>
      <c r="B7" s="7">
        <v>129577430</v>
      </c>
      <c r="C7" s="7">
        <f>B7/12</f>
        <v>10798119.166666666</v>
      </c>
      <c r="D7" s="8"/>
    </row>
    <row r="8" spans="1:4" s="9" customFormat="1" ht="12" customHeight="1">
      <c r="A8" s="6" t="s">
        <v>48</v>
      </c>
      <c r="B8" s="7">
        <v>146374060</v>
      </c>
      <c r="C8" s="7">
        <f>B8/12</f>
        <v>12197838.333333334</v>
      </c>
      <c r="D8" s="8"/>
    </row>
    <row r="9" spans="1:4" s="9" customFormat="1" ht="12" customHeight="1">
      <c r="A9" s="6" t="s">
        <v>57</v>
      </c>
      <c r="B9" s="7">
        <v>399432885</v>
      </c>
      <c r="C9" s="7">
        <f>B9/12</f>
        <v>33286073.75</v>
      </c>
      <c r="D9" s="8"/>
    </row>
    <row r="10" spans="1:5" s="17" customFormat="1" ht="12" customHeight="1">
      <c r="A10" s="11" t="s">
        <v>0</v>
      </c>
      <c r="B10" s="41">
        <f>SUM(B5:B9)</f>
        <v>1360759650</v>
      </c>
      <c r="C10" s="15">
        <f>B10/12</f>
        <v>113396637.5</v>
      </c>
      <c r="D10" s="16"/>
      <c r="E10" s="18"/>
    </row>
    <row r="11" spans="1:4" s="26" customFormat="1" ht="12" customHeight="1">
      <c r="A11" s="23" t="s">
        <v>2</v>
      </c>
      <c r="B11" s="27"/>
      <c r="C11" s="27"/>
      <c r="D11" s="25"/>
    </row>
    <row r="12" spans="1:4" s="26" customFormat="1" ht="12" customHeight="1">
      <c r="A12" s="23" t="s">
        <v>66</v>
      </c>
      <c r="B12" s="28"/>
      <c r="C12" s="29"/>
      <c r="D12" s="25"/>
    </row>
    <row r="13" spans="1:4" s="9" customFormat="1" ht="12" customHeight="1">
      <c r="A13" s="6" t="s">
        <v>3</v>
      </c>
      <c r="B13" s="39">
        <v>7111657.499999999</v>
      </c>
      <c r="C13" s="40">
        <f>B13/12</f>
        <v>592638.1249999999</v>
      </c>
      <c r="D13" s="8"/>
    </row>
    <row r="14" spans="1:4" s="9" customFormat="1" ht="12" customHeight="1">
      <c r="A14" s="6" t="s">
        <v>4</v>
      </c>
      <c r="B14" s="40">
        <v>15596984</v>
      </c>
      <c r="C14" s="40">
        <f>B14/12</f>
        <v>1299748.6666666667</v>
      </c>
      <c r="D14" s="8"/>
    </row>
    <row r="15" spans="1:4" s="9" customFormat="1" ht="25.5" customHeight="1">
      <c r="A15" s="6" t="s">
        <v>67</v>
      </c>
      <c r="B15" s="40">
        <v>38459883</v>
      </c>
      <c r="C15" s="40">
        <f>B15/12</f>
        <v>3204990.25</v>
      </c>
      <c r="D15" s="8"/>
    </row>
    <row r="16" spans="1:4" s="9" customFormat="1" ht="12.75" customHeight="1">
      <c r="A16" s="6" t="s">
        <v>5</v>
      </c>
      <c r="B16" s="40">
        <v>1512000</v>
      </c>
      <c r="C16" s="40">
        <f>B16/12</f>
        <v>126000</v>
      </c>
      <c r="D16" s="8"/>
    </row>
    <row r="17" spans="1:4" s="9" customFormat="1" ht="12" customHeight="1">
      <c r="A17" s="6" t="s">
        <v>6</v>
      </c>
      <c r="B17" s="40">
        <v>5040000</v>
      </c>
      <c r="C17" s="40">
        <f>B17/12</f>
        <v>420000</v>
      </c>
      <c r="D17" s="8"/>
    </row>
    <row r="18" spans="1:4" s="9" customFormat="1" ht="12" customHeight="1">
      <c r="A18" s="6" t="s">
        <v>31</v>
      </c>
      <c r="B18" s="40">
        <v>3054240</v>
      </c>
      <c r="C18" s="40">
        <f>B18/12</f>
        <v>254520</v>
      </c>
      <c r="D18" s="8"/>
    </row>
    <row r="19" spans="1:4" s="9" customFormat="1" ht="12" customHeight="1">
      <c r="A19" s="6" t="s">
        <v>26</v>
      </c>
      <c r="B19" s="7">
        <v>1260000</v>
      </c>
      <c r="C19" s="7">
        <f>B19/12</f>
        <v>105000</v>
      </c>
      <c r="D19" s="8"/>
    </row>
    <row r="20" spans="1:4" s="9" customFormat="1" ht="12" customHeight="1">
      <c r="A20" s="6" t="s">
        <v>36</v>
      </c>
      <c r="B20" s="7">
        <v>2555784</v>
      </c>
      <c r="C20" s="7">
        <f>B20/12</f>
        <v>212982</v>
      </c>
      <c r="D20" s="8"/>
    </row>
    <row r="21" spans="1:4" s="9" customFormat="1" ht="12" customHeight="1">
      <c r="A21" s="6" t="s">
        <v>37</v>
      </c>
      <c r="B21" s="7">
        <v>1234800</v>
      </c>
      <c r="C21" s="7">
        <f>B21/12</f>
        <v>102900</v>
      </c>
      <c r="D21" s="8"/>
    </row>
    <row r="22" spans="1:4" s="9" customFormat="1" ht="12" customHeight="1">
      <c r="A22" s="6" t="s">
        <v>30</v>
      </c>
      <c r="B22" s="7">
        <v>1512000</v>
      </c>
      <c r="C22" s="7">
        <f>B22/12</f>
        <v>126000</v>
      </c>
      <c r="D22" s="8"/>
    </row>
    <row r="23" spans="1:4" s="9" customFormat="1" ht="12" customHeight="1">
      <c r="A23" s="6" t="s">
        <v>59</v>
      </c>
      <c r="B23" s="7">
        <v>2400000</v>
      </c>
      <c r="C23" s="7">
        <f>B23/12</f>
        <v>200000</v>
      </c>
      <c r="D23" s="8"/>
    </row>
    <row r="24" spans="1:4" s="9" customFormat="1" ht="12" customHeight="1">
      <c r="A24" s="6" t="s">
        <v>60</v>
      </c>
      <c r="B24" s="7">
        <v>3360000</v>
      </c>
      <c r="C24" s="7">
        <f>B24/12</f>
        <v>280000</v>
      </c>
      <c r="D24" s="8"/>
    </row>
    <row r="25" spans="1:4" s="9" customFormat="1" ht="12" customHeight="1">
      <c r="A25" s="6" t="s">
        <v>78</v>
      </c>
      <c r="B25" s="19">
        <v>41069734.85</v>
      </c>
      <c r="C25" s="19">
        <f>SUM(C13:C24)*0.1</f>
        <v>692477.9041666667</v>
      </c>
      <c r="D25" s="8"/>
    </row>
    <row r="26" spans="1:4" s="17" customFormat="1" ht="12" customHeight="1">
      <c r="A26" s="11" t="s">
        <v>7</v>
      </c>
      <c r="B26" s="14">
        <f>SUM(B13:B25)</f>
        <v>124167083.35</v>
      </c>
      <c r="C26" s="14">
        <f>B26/12</f>
        <v>10347256.945833333</v>
      </c>
      <c r="D26" s="16"/>
    </row>
    <row r="27" spans="1:4" s="9" customFormat="1" ht="12" customHeight="1">
      <c r="A27" s="23" t="s">
        <v>8</v>
      </c>
      <c r="B27" s="28"/>
      <c r="C27" s="29"/>
      <c r="D27" s="8"/>
    </row>
    <row r="28" spans="1:4" s="9" customFormat="1" ht="12" customHeight="1">
      <c r="A28" s="6" t="s">
        <v>52</v>
      </c>
      <c r="B28" s="7">
        <v>7500000</v>
      </c>
      <c r="C28" s="7">
        <f>B28/12</f>
        <v>625000</v>
      </c>
      <c r="D28" s="8"/>
    </row>
    <row r="29" spans="1:4" s="9" customFormat="1" ht="12" customHeight="1">
      <c r="A29" s="6" t="s">
        <v>61</v>
      </c>
      <c r="B29" s="7">
        <v>2415000</v>
      </c>
      <c r="C29" s="7">
        <f>B29/12</f>
        <v>201250</v>
      </c>
      <c r="D29" s="8"/>
    </row>
    <row r="30" spans="1:4" s="9" customFormat="1" ht="12" customHeight="1">
      <c r="A30" s="6" t="s">
        <v>9</v>
      </c>
      <c r="B30" s="7">
        <v>12075000</v>
      </c>
      <c r="C30" s="7">
        <f>B30/12</f>
        <v>1006250</v>
      </c>
      <c r="D30" s="8"/>
    </row>
    <row r="31" spans="1:4" s="9" customFormat="1" ht="12" customHeight="1">
      <c r="A31" s="6" t="s">
        <v>10</v>
      </c>
      <c r="B31" s="7">
        <v>2958500</v>
      </c>
      <c r="C31" s="7">
        <f>B31/12</f>
        <v>246541.66666666666</v>
      </c>
      <c r="D31" s="8"/>
    </row>
    <row r="32" spans="1:4" s="9" customFormat="1" ht="12" customHeight="1">
      <c r="A32" s="6" t="s">
        <v>38</v>
      </c>
      <c r="B32" s="7">
        <v>2808750</v>
      </c>
      <c r="C32" s="7">
        <f>B32/12</f>
        <v>234062.5</v>
      </c>
      <c r="D32" s="8"/>
    </row>
    <row r="33" spans="1:4" s="9" customFormat="1" ht="10.5" customHeight="1">
      <c r="A33" s="6" t="s">
        <v>53</v>
      </c>
      <c r="B33" s="7">
        <v>2110500</v>
      </c>
      <c r="C33" s="7">
        <f>B33/12</f>
        <v>175875</v>
      </c>
      <c r="D33" s="8"/>
    </row>
    <row r="34" spans="1:4" s="9" customFormat="1" ht="12" customHeight="1">
      <c r="A34" s="6" t="s">
        <v>40</v>
      </c>
      <c r="B34" s="7">
        <v>3201000</v>
      </c>
      <c r="C34" s="7">
        <f>B34/12</f>
        <v>266750</v>
      </c>
      <c r="D34" s="8"/>
    </row>
    <row r="35" spans="1:4" s="9" customFormat="1" ht="13.5" customHeight="1">
      <c r="A35" s="6" t="s">
        <v>69</v>
      </c>
      <c r="B35" s="7">
        <v>1690500</v>
      </c>
      <c r="C35" s="7">
        <f>B35/12</f>
        <v>140875</v>
      </c>
      <c r="D35" s="8"/>
    </row>
    <row r="36" spans="1:4" s="9" customFormat="1" ht="21.75" customHeight="1">
      <c r="A36" s="30" t="s">
        <v>70</v>
      </c>
      <c r="B36" s="7">
        <v>73731000</v>
      </c>
      <c r="C36" s="7">
        <f>B36/12</f>
        <v>6144250</v>
      </c>
      <c r="D36" s="8"/>
    </row>
    <row r="37" spans="1:4" s="9" customFormat="1" ht="21.75" customHeight="1">
      <c r="A37" s="6" t="s">
        <v>68</v>
      </c>
      <c r="B37" s="7">
        <v>14000000</v>
      </c>
      <c r="C37" s="7">
        <f>B37/12</f>
        <v>1166666.6666666667</v>
      </c>
      <c r="D37" s="8"/>
    </row>
    <row r="38" spans="1:4" s="9" customFormat="1" ht="21.75" customHeight="1">
      <c r="A38" s="30" t="s">
        <v>71</v>
      </c>
      <c r="B38" s="7">
        <v>5700000</v>
      </c>
      <c r="C38" s="7">
        <f>B38/12</f>
        <v>475000</v>
      </c>
      <c r="D38" s="8"/>
    </row>
    <row r="39" spans="1:4" s="9" customFormat="1" ht="12" customHeight="1">
      <c r="A39" s="6" t="s">
        <v>41</v>
      </c>
      <c r="B39" s="7">
        <v>3830000</v>
      </c>
      <c r="C39" s="7">
        <f>B39/12</f>
        <v>319166.6666666667</v>
      </c>
      <c r="D39" s="8"/>
    </row>
    <row r="40" spans="1:4" s="9" customFormat="1" ht="12" customHeight="1">
      <c r="A40" s="6" t="s">
        <v>72</v>
      </c>
      <c r="B40" s="7">
        <v>1050000</v>
      </c>
      <c r="C40" s="7">
        <f>B40/12</f>
        <v>87500</v>
      </c>
      <c r="D40" s="8"/>
    </row>
    <row r="41" spans="1:4" s="9" customFormat="1" ht="12" customHeight="1">
      <c r="A41" s="6" t="s">
        <v>73</v>
      </c>
      <c r="B41" s="7">
        <v>2000000</v>
      </c>
      <c r="C41" s="7">
        <f>B41/12</f>
        <v>166666.66666666666</v>
      </c>
      <c r="D41" s="8"/>
    </row>
    <row r="42" spans="1:4" s="9" customFormat="1" ht="12" customHeight="1">
      <c r="A42" s="6" t="s">
        <v>62</v>
      </c>
      <c r="B42" s="7">
        <v>2200000</v>
      </c>
      <c r="C42" s="7">
        <f>B42/12</f>
        <v>183333.33333333334</v>
      </c>
      <c r="D42" s="8"/>
    </row>
    <row r="43" spans="1:4" s="9" customFormat="1" ht="12" customHeight="1">
      <c r="A43" s="6" t="s">
        <v>74</v>
      </c>
      <c r="B43" s="7">
        <v>8900000</v>
      </c>
      <c r="C43" s="7">
        <f>B43/12</f>
        <v>741666.6666666666</v>
      </c>
      <c r="D43" s="8"/>
    </row>
    <row r="44" spans="1:4" s="9" customFormat="1" ht="12" customHeight="1">
      <c r="A44" s="6" t="s">
        <v>75</v>
      </c>
      <c r="B44" s="7">
        <v>77500000</v>
      </c>
      <c r="C44" s="7">
        <f>B44/12</f>
        <v>6458333.333333333</v>
      </c>
      <c r="D44" s="8"/>
    </row>
    <row r="45" spans="1:4" s="9" customFormat="1" ht="12" customHeight="1">
      <c r="A45" s="6" t="s">
        <v>76</v>
      </c>
      <c r="B45" s="7">
        <v>2200000</v>
      </c>
      <c r="C45" s="7">
        <f>B45/12</f>
        <v>183333.33333333334</v>
      </c>
      <c r="D45" s="8"/>
    </row>
    <row r="46" spans="1:4" s="9" customFormat="1" ht="12" customHeight="1">
      <c r="A46" s="6" t="s">
        <v>63</v>
      </c>
      <c r="B46" s="7">
        <v>6000000</v>
      </c>
      <c r="C46" s="7">
        <f>B46/12</f>
        <v>500000</v>
      </c>
      <c r="D46" s="8"/>
    </row>
    <row r="47" spans="1:4" s="9" customFormat="1" ht="12" customHeight="1">
      <c r="A47" s="6" t="s">
        <v>64</v>
      </c>
      <c r="B47" s="7">
        <v>70000000</v>
      </c>
      <c r="C47" s="7">
        <f>B47/12</f>
        <v>5833333.333333333</v>
      </c>
      <c r="D47" s="8"/>
    </row>
    <row r="48" spans="1:4" s="9" customFormat="1" ht="12" customHeight="1">
      <c r="A48" s="6" t="s">
        <v>39</v>
      </c>
      <c r="B48" s="7">
        <v>13200000</v>
      </c>
      <c r="C48" s="7">
        <f>B48/12</f>
        <v>1100000</v>
      </c>
      <c r="D48" s="8"/>
    </row>
    <row r="49" spans="1:4" s="9" customFormat="1" ht="12" customHeight="1">
      <c r="A49" s="6" t="s">
        <v>78</v>
      </c>
      <c r="B49" s="19">
        <v>41931025</v>
      </c>
      <c r="C49" s="7">
        <f>B49/12</f>
        <v>3494252.0833333335</v>
      </c>
      <c r="D49" s="8"/>
    </row>
    <row r="50" spans="1:4" s="17" customFormat="1" ht="12" customHeight="1">
      <c r="A50" s="11" t="s">
        <v>7</v>
      </c>
      <c r="B50" s="14">
        <f>SUM(B28:B49)</f>
        <v>357001275</v>
      </c>
      <c r="C50" s="41">
        <f>B50/12</f>
        <v>29750106.25</v>
      </c>
      <c r="D50" s="16"/>
    </row>
    <row r="51" spans="1:4" s="33" customFormat="1" ht="12" customHeight="1">
      <c r="A51" s="31" t="s">
        <v>11</v>
      </c>
      <c r="B51" s="28"/>
      <c r="C51" s="29"/>
      <c r="D51" s="32"/>
    </row>
    <row r="52" spans="1:4" s="9" customFormat="1" ht="12" customHeight="1">
      <c r="A52" s="6" t="s">
        <v>12</v>
      </c>
      <c r="B52" s="7">
        <v>11340000</v>
      </c>
      <c r="C52" s="7">
        <f>B52/12</f>
        <v>945000</v>
      </c>
      <c r="D52" s="8"/>
    </row>
    <row r="53" spans="1:4" s="9" customFormat="1" ht="12" customHeight="1">
      <c r="A53" s="6" t="s">
        <v>13</v>
      </c>
      <c r="B53" s="7">
        <v>12757500</v>
      </c>
      <c r="C53" s="7">
        <f>B53/12</f>
        <v>1063125</v>
      </c>
      <c r="D53" s="8"/>
    </row>
    <row r="54" spans="1:4" s="9" customFormat="1" ht="12" customHeight="1">
      <c r="A54" s="6" t="s">
        <v>14</v>
      </c>
      <c r="B54" s="7">
        <v>66150000</v>
      </c>
      <c r="C54" s="7">
        <f>B54/12</f>
        <v>5512500</v>
      </c>
      <c r="D54" s="8"/>
    </row>
    <row r="55" spans="1:4" s="9" customFormat="1" ht="12" customHeight="1">
      <c r="A55" s="6" t="s">
        <v>15</v>
      </c>
      <c r="B55" s="7">
        <v>30425601</v>
      </c>
      <c r="C55" s="7">
        <f>B55/12</f>
        <v>2535466.75</v>
      </c>
      <c r="D55" s="8"/>
    </row>
    <row r="56" spans="1:4" s="9" customFormat="1" ht="12" customHeight="1">
      <c r="A56" s="6" t="s">
        <v>78</v>
      </c>
      <c r="B56" s="19">
        <v>12067310.100000001</v>
      </c>
      <c r="C56" s="19">
        <f>SUM(C52:C55)*0.1</f>
        <v>1005609.175</v>
      </c>
      <c r="D56" s="8"/>
    </row>
    <row r="57" spans="1:4" s="17" customFormat="1" ht="12" customHeight="1">
      <c r="A57" s="11" t="s">
        <v>7</v>
      </c>
      <c r="B57" s="14">
        <f>SUM(B52:B56)</f>
        <v>132740411.1</v>
      </c>
      <c r="C57" s="14">
        <f>B57/12</f>
        <v>11061700.924999999</v>
      </c>
      <c r="D57" s="16"/>
    </row>
    <row r="58" spans="1:4" s="33" customFormat="1" ht="12" customHeight="1">
      <c r="A58" s="31" t="s">
        <v>16</v>
      </c>
      <c r="B58" s="28"/>
      <c r="C58" s="29"/>
      <c r="D58" s="32"/>
    </row>
    <row r="59" spans="1:4" s="9" customFormat="1" ht="12" customHeight="1">
      <c r="A59" s="6" t="s">
        <v>17</v>
      </c>
      <c r="B59" s="7">
        <v>2467500</v>
      </c>
      <c r="C59" s="7">
        <f>B59/12</f>
        <v>205625</v>
      </c>
      <c r="D59" s="8"/>
    </row>
    <row r="60" spans="1:4" s="9" customFormat="1" ht="12" customHeight="1">
      <c r="A60" s="6" t="s">
        <v>24</v>
      </c>
      <c r="B60" s="7">
        <v>2467500</v>
      </c>
      <c r="C60" s="7">
        <f>B60/12</f>
        <v>205625</v>
      </c>
      <c r="D60" s="8"/>
    </row>
    <row r="61" spans="1:4" s="9" customFormat="1" ht="12" customHeight="1">
      <c r="A61" s="6" t="s">
        <v>27</v>
      </c>
      <c r="B61" s="7">
        <v>5155500</v>
      </c>
      <c r="C61" s="7">
        <f>B61/12</f>
        <v>429625</v>
      </c>
      <c r="D61" s="8"/>
    </row>
    <row r="62" spans="1:4" s="9" customFormat="1" ht="14.25" customHeight="1">
      <c r="A62" s="6" t="s">
        <v>43</v>
      </c>
      <c r="B62" s="7">
        <v>4305000</v>
      </c>
      <c r="C62" s="7">
        <f>B62/12</f>
        <v>358750</v>
      </c>
      <c r="D62" s="8"/>
    </row>
    <row r="63" spans="1:4" s="9" customFormat="1" ht="12" customHeight="1">
      <c r="A63" s="6" t="s">
        <v>50</v>
      </c>
      <c r="B63" s="7">
        <v>67725000</v>
      </c>
      <c r="C63" s="7">
        <f>B63/12</f>
        <v>5643750</v>
      </c>
      <c r="D63" s="8"/>
    </row>
    <row r="64" spans="1:4" s="9" customFormat="1" ht="12" customHeight="1">
      <c r="A64" s="6" t="s">
        <v>58</v>
      </c>
      <c r="B64" s="7">
        <v>20569000</v>
      </c>
      <c r="C64" s="7">
        <f>B64/12</f>
        <v>1714083.3333333333</v>
      </c>
      <c r="D64" s="8"/>
    </row>
    <row r="65" spans="1:4" s="9" customFormat="1" ht="12" customHeight="1">
      <c r="A65" s="6" t="s">
        <v>18</v>
      </c>
      <c r="B65" s="7">
        <v>4194750</v>
      </c>
      <c r="C65" s="7">
        <f>B65/12</f>
        <v>349562.5</v>
      </c>
      <c r="D65" s="8"/>
    </row>
    <row r="66" spans="1:4" s="9" customFormat="1" ht="12" customHeight="1">
      <c r="A66" s="6" t="s">
        <v>77</v>
      </c>
      <c r="B66" s="7">
        <v>6175000</v>
      </c>
      <c r="C66" s="7">
        <f>B66/12</f>
        <v>514583.3333333333</v>
      </c>
      <c r="D66" s="8"/>
    </row>
    <row r="67" spans="1:4" s="9" customFormat="1" ht="12" customHeight="1">
      <c r="A67" s="6" t="s">
        <v>55</v>
      </c>
      <c r="B67" s="7">
        <v>9870000</v>
      </c>
      <c r="C67" s="7">
        <f>B67/12</f>
        <v>822500</v>
      </c>
      <c r="D67" s="8"/>
    </row>
    <row r="68" spans="1:4" s="9" customFormat="1" ht="12" customHeight="1">
      <c r="A68" s="6" t="s">
        <v>19</v>
      </c>
      <c r="B68" s="7">
        <v>24675000</v>
      </c>
      <c r="C68" s="7">
        <f>B68/12</f>
        <v>2056250</v>
      </c>
      <c r="D68" s="8"/>
    </row>
    <row r="69" spans="1:4" s="9" customFormat="1" ht="12" customHeight="1">
      <c r="A69" s="6" t="s">
        <v>54</v>
      </c>
      <c r="B69" s="7">
        <v>56700000</v>
      </c>
      <c r="C69" s="7">
        <f>B69/12</f>
        <v>4725000</v>
      </c>
      <c r="D69" s="8"/>
    </row>
    <row r="70" spans="1:4" s="9" customFormat="1" ht="12" customHeight="1">
      <c r="A70" s="6" t="s">
        <v>56</v>
      </c>
      <c r="B70" s="7">
        <v>24675000</v>
      </c>
      <c r="C70" s="7">
        <f>B70/12</f>
        <v>2056250</v>
      </c>
      <c r="D70" s="8"/>
    </row>
    <row r="71" spans="1:4" s="9" customFormat="1" ht="12" customHeight="1">
      <c r="A71" s="6" t="s">
        <v>42</v>
      </c>
      <c r="B71" s="7">
        <v>6659586</v>
      </c>
      <c r="C71" s="7">
        <f>B71/12</f>
        <v>554965.5</v>
      </c>
      <c r="D71" s="8"/>
    </row>
    <row r="72" spans="1:4" s="9" customFormat="1" ht="14.25" customHeight="1">
      <c r="A72" s="6" t="s">
        <v>20</v>
      </c>
      <c r="B72" s="7">
        <v>13335000</v>
      </c>
      <c r="C72" s="7">
        <f>B72/12</f>
        <v>1111250</v>
      </c>
      <c r="D72" s="8"/>
    </row>
    <row r="73" spans="1:4" s="9" customFormat="1" ht="12.75" customHeight="1">
      <c r="A73" s="6" t="s">
        <v>49</v>
      </c>
      <c r="B73" s="7">
        <v>4935000</v>
      </c>
      <c r="C73" s="7">
        <f>B73/12</f>
        <v>411250</v>
      </c>
      <c r="D73" s="8"/>
    </row>
    <row r="74" spans="1:4" s="9" customFormat="1" ht="12" customHeight="1">
      <c r="A74" s="6" t="s">
        <v>23</v>
      </c>
      <c r="B74" s="7">
        <v>11350500</v>
      </c>
      <c r="C74" s="7">
        <f>B74/12</f>
        <v>945875</v>
      </c>
      <c r="D74" s="8"/>
    </row>
    <row r="75" spans="1:4" s="9" customFormat="1" ht="12" customHeight="1">
      <c r="A75" s="6" t="s">
        <v>21</v>
      </c>
      <c r="B75" s="7">
        <v>4468800</v>
      </c>
      <c r="C75" s="7">
        <f>B75/12</f>
        <v>372400</v>
      </c>
      <c r="D75" s="8"/>
    </row>
    <row r="76" spans="1:4" s="9" customFormat="1" ht="12.75" customHeight="1">
      <c r="A76" s="6" t="s">
        <v>25</v>
      </c>
      <c r="B76" s="7">
        <v>1485750</v>
      </c>
      <c r="C76" s="7">
        <f>B76/12</f>
        <v>123812.5</v>
      </c>
      <c r="D76" s="8"/>
    </row>
    <row r="77" spans="1:4" s="9" customFormat="1" ht="12" customHeight="1">
      <c r="A77" s="6" t="s">
        <v>28</v>
      </c>
      <c r="B77" s="7">
        <v>1558200</v>
      </c>
      <c r="C77" s="7">
        <f>B77/12</f>
        <v>129850</v>
      </c>
      <c r="D77" s="8"/>
    </row>
    <row r="78" spans="1:4" s="9" customFormat="1" ht="12.75" customHeight="1">
      <c r="A78" s="6" t="s">
        <v>35</v>
      </c>
      <c r="B78" s="7">
        <v>2635500</v>
      </c>
      <c r="C78" s="7">
        <f>B78/12</f>
        <v>219625</v>
      </c>
      <c r="D78" s="8"/>
    </row>
    <row r="79" spans="1:4" s="9" customFormat="1" ht="12" customHeight="1">
      <c r="A79" s="6" t="s">
        <v>29</v>
      </c>
      <c r="B79" s="7">
        <v>3150000</v>
      </c>
      <c r="C79" s="7">
        <f>B79/12</f>
        <v>262500</v>
      </c>
      <c r="D79" s="8"/>
    </row>
    <row r="80" spans="1:4" s="9" customFormat="1" ht="12" customHeight="1">
      <c r="A80" s="30" t="s">
        <v>65</v>
      </c>
      <c r="B80" s="7">
        <v>96436964</v>
      </c>
      <c r="C80" s="7">
        <f>B80/12</f>
        <v>8036413.666666667</v>
      </c>
      <c r="D80" s="8"/>
    </row>
    <row r="81" spans="1:4" s="9" customFormat="1" ht="13.5" customHeight="1">
      <c r="A81" s="30" t="s">
        <v>51</v>
      </c>
      <c r="B81" s="7">
        <v>1140250</v>
      </c>
      <c r="C81" s="7">
        <f>B81/12</f>
        <v>95020.83333333333</v>
      </c>
      <c r="D81" s="8"/>
    </row>
    <row r="82" spans="1:4" s="9" customFormat="1" ht="12" customHeight="1">
      <c r="A82" s="6" t="s">
        <v>32</v>
      </c>
      <c r="B82" s="7">
        <v>4673500</v>
      </c>
      <c r="C82" s="7">
        <f>B82/12</f>
        <v>389458.3333333333</v>
      </c>
      <c r="D82" s="8"/>
    </row>
    <row r="83" spans="1:4" s="9" customFormat="1" ht="12" customHeight="1">
      <c r="A83" s="6" t="s">
        <v>78</v>
      </c>
      <c r="B83" s="19">
        <f>SUM(B59:B82)*0.1</f>
        <v>38080830</v>
      </c>
      <c r="C83" s="7">
        <f>B83/12</f>
        <v>3173402.5</v>
      </c>
      <c r="D83" s="8"/>
    </row>
    <row r="84" spans="1:4" s="17" customFormat="1" ht="12" customHeight="1">
      <c r="A84" s="11" t="s">
        <v>7</v>
      </c>
      <c r="B84" s="12">
        <f>SUM(B59:B82)</f>
        <v>380808300</v>
      </c>
      <c r="C84" s="41">
        <f>B84/12</f>
        <v>31734025</v>
      </c>
      <c r="D84" s="16"/>
    </row>
    <row r="85" spans="1:4" s="26" customFormat="1" ht="12" customHeight="1">
      <c r="A85" s="34"/>
      <c r="B85" s="35"/>
      <c r="C85" s="35"/>
      <c r="D85" s="25"/>
    </row>
    <row r="86" spans="1:4" s="17" customFormat="1" ht="12" customHeight="1">
      <c r="A86" s="11" t="s">
        <v>22</v>
      </c>
      <c r="B86" s="13">
        <f>B26+B50+B57+B84</f>
        <v>994717069.45</v>
      </c>
      <c r="C86" s="13">
        <f>C26+C50+C57+C84</f>
        <v>82893089.12083334</v>
      </c>
      <c r="D86" s="16"/>
    </row>
    <row r="87" spans="1:4" s="27" customFormat="1" ht="15">
      <c r="A87" s="37"/>
      <c r="D87" s="36"/>
    </row>
    <row r="88" ht="15">
      <c r="C88" t="s">
        <v>79</v>
      </c>
    </row>
    <row r="89" spans="2:3" ht="15">
      <c r="B89" s="42">
        <f>B86*3</f>
        <v>2984151208.3500004</v>
      </c>
      <c r="C89" s="10">
        <f>B89/3000</f>
        <v>994717.0694500002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Nairn (Open)</dc:creator>
  <cp:keywords/>
  <dc:description/>
  <cp:lastModifiedBy>NABOWA RUTH BULYABA</cp:lastModifiedBy>
  <cp:lastPrinted>2019-07-15T10:31:09Z</cp:lastPrinted>
  <dcterms:created xsi:type="dcterms:W3CDTF">2015-10-21T06:37:58Z</dcterms:created>
  <dcterms:modified xsi:type="dcterms:W3CDTF">2020-02-23T20:54:02Z</dcterms:modified>
  <cp:category/>
  <cp:version/>
  <cp:contentType/>
  <cp:contentStatus/>
</cp:coreProperties>
</file>