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395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7" i="1" l="1"/>
  <c r="E47" i="1"/>
  <c r="E51" i="1" s="1"/>
  <c r="E52" i="1" s="1"/>
  <c r="E36" i="1"/>
  <c r="E31" i="1"/>
  <c r="E37" i="1" s="1"/>
  <c r="E22" i="1"/>
  <c r="E23" i="1" s="1"/>
  <c r="E19" i="1"/>
  <c r="E20" i="1" s="1"/>
  <c r="E18" i="1"/>
  <c r="E17" i="1"/>
  <c r="E16" i="1"/>
  <c r="E15" i="1"/>
  <c r="D13" i="1"/>
  <c r="E12" i="1"/>
  <c r="E10" i="1"/>
  <c r="E9" i="1"/>
  <c r="E8" i="1"/>
  <c r="E4" i="1"/>
  <c r="E13" i="1" l="1"/>
  <c r="E24" i="1" s="1"/>
  <c r="E58" i="1" s="1"/>
  <c r="E61" i="1" s="1"/>
  <c r="E59" i="1" l="1"/>
  <c r="E60" i="1"/>
</calcChain>
</file>

<file path=xl/sharedStrings.xml><?xml version="1.0" encoding="utf-8"?>
<sst xmlns="http://schemas.openxmlformats.org/spreadsheetml/2006/main" count="78" uniqueCount="77">
  <si>
    <t>NGO NAME: SEDIBENG SA BOPHELO COMMUNITY PROJECT</t>
  </si>
  <si>
    <t xml:space="preserve">Personnel </t>
  </si>
  <si>
    <t xml:space="preserve">Title : </t>
  </si>
  <si>
    <t>Annual Salary</t>
  </si>
  <si>
    <t>Percentage Effort</t>
  </si>
  <si>
    <t>Total Requested</t>
  </si>
  <si>
    <t>Management Staff Postion</t>
  </si>
  <si>
    <t xml:space="preserve">Name </t>
  </si>
  <si>
    <t>Project Manager/ Director</t>
  </si>
  <si>
    <t>Financial Officer</t>
  </si>
  <si>
    <t>Marketing Officer</t>
  </si>
  <si>
    <t>HR Officer</t>
  </si>
  <si>
    <t xml:space="preserve"> Admin Officer</t>
  </si>
  <si>
    <t>Project Coordinator and Implementation Officer</t>
  </si>
  <si>
    <t>Project Nurse</t>
  </si>
  <si>
    <t>Auxiliary Social Worker</t>
  </si>
  <si>
    <t>Project Monitoring and Evaluation Officer</t>
  </si>
  <si>
    <t>Total Management</t>
  </si>
  <si>
    <t>Clinical Staff</t>
  </si>
  <si>
    <t>3xCoordinators</t>
  </si>
  <si>
    <t>2x Linkage -to-care Officers</t>
  </si>
  <si>
    <t>IACT Support Group Facilitators for PLHIVs</t>
  </si>
  <si>
    <t>2xAuxiliary Nurse</t>
  </si>
  <si>
    <t>9x CHWs</t>
  </si>
  <si>
    <t>Total Clinical Staff</t>
  </si>
  <si>
    <t>Sewing Project Staff</t>
  </si>
  <si>
    <t>4x Sewing Staff members</t>
  </si>
  <si>
    <t>Total Sewing Project Staff</t>
  </si>
  <si>
    <t>Total Personnel</t>
  </si>
  <si>
    <t>Project Activities</t>
  </si>
  <si>
    <t>Details</t>
  </si>
  <si>
    <t>Community Dialogues</t>
  </si>
  <si>
    <t>4x Community Dialogues</t>
  </si>
  <si>
    <t>Awareness Campaigns/ Door- to- Door</t>
  </si>
  <si>
    <t>4x Awareness Campaigns</t>
  </si>
  <si>
    <t>IACT Support Groups for PLHIVs Sessions</t>
  </si>
  <si>
    <t>8x Sessions per year</t>
  </si>
  <si>
    <t>OVC Programme</t>
  </si>
  <si>
    <t>Staff Uniforms</t>
  </si>
  <si>
    <t>Uniforms for 31 People and Name Tags</t>
  </si>
  <si>
    <t>Sub- Total Project Activities</t>
  </si>
  <si>
    <t>Activities Travel</t>
  </si>
  <si>
    <t>Transport for management team</t>
  </si>
  <si>
    <t>Meetings and Workshops</t>
  </si>
  <si>
    <t>Transport for staff</t>
  </si>
  <si>
    <t>Monitoring and Evaluation, Site visits and Home visits and linkage- to- care follow ups</t>
  </si>
  <si>
    <t>Transportation</t>
  </si>
  <si>
    <t>Social Mobilization, HIV and TB Community Outreach Campaigns and Condom Distribution, Collection of HIV Stock and Supplies</t>
  </si>
  <si>
    <t>Sub- Total Activities Travel</t>
  </si>
  <si>
    <t>Total Project Activities</t>
  </si>
  <si>
    <t>Operational Costs</t>
  </si>
  <si>
    <t>Water and Electricity</t>
  </si>
  <si>
    <t xml:space="preserve">Rent </t>
  </si>
  <si>
    <t>Telecommunications</t>
  </si>
  <si>
    <t>Office Stationery</t>
  </si>
  <si>
    <t xml:space="preserve">Audit </t>
  </si>
  <si>
    <t>Bank Charges</t>
  </si>
  <si>
    <t>Insurance</t>
  </si>
  <si>
    <t>Data Bundles</t>
  </si>
  <si>
    <t>Sub- Total Operational Costs</t>
  </si>
  <si>
    <t>Other Travel</t>
  </si>
  <si>
    <t>Quarterly meetings Donor/ Funder</t>
  </si>
  <si>
    <t>4x Meetings</t>
  </si>
  <si>
    <t>Sub- Total Other Travel</t>
  </si>
  <si>
    <t>Total Operational Costs</t>
  </si>
  <si>
    <t>Fixed Assets</t>
  </si>
  <si>
    <t>Office Furniture</t>
  </si>
  <si>
    <t xml:space="preserve">Meeting set- Table and 4x chairs </t>
  </si>
  <si>
    <t>Office Equipment</t>
  </si>
  <si>
    <t>2x Filing Cabinets</t>
  </si>
  <si>
    <t>2x Projector and 2x Laptop</t>
  </si>
  <si>
    <t>*</t>
  </si>
  <si>
    <t>Total Fixed Assets</t>
  </si>
  <si>
    <t>Total budget requested in ZAR</t>
  </si>
  <si>
    <t>Total budget requested in USD</t>
  </si>
  <si>
    <t>Total budget requested in Dutch Euros</t>
  </si>
  <si>
    <t>Total Budget requested in UK 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</si>
</sst>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 [$R-1C09]\ * #,##0.00_ ;_ [$R-1C09]\ * \-#,##0.00_ ;_ [$R-1C09]\ * &quot;-&quot;??_ ;_ @_ "/>
    <numFmt numFmtId="165" formatCode="[$R-1C09]\ #,##0.00"/>
    <numFmt numFmtId="166" formatCode="[$€-413]\ #,##0.00"/>
    <numFmt numFmtId="167" formatCode="[$£-809]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0" fillId="0" borderId="0" xfId="0" applyNumberFormat="1"/>
    <xf numFmtId="0" fontId="2" fillId="3" borderId="6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4" fontId="2" fillId="3" borderId="9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5" borderId="12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0" fontId="2" fillId="2" borderId="2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164" fontId="0" fillId="0" borderId="13" xfId="0" applyNumberFormat="1" applyBorder="1" applyAlignment="1">
      <alignment wrapText="1"/>
    </xf>
    <xf numFmtId="9" fontId="0" fillId="0" borderId="13" xfId="0" applyNumberFormat="1" applyBorder="1" applyAlignment="1">
      <alignment wrapText="1"/>
    </xf>
    <xf numFmtId="9" fontId="0" fillId="0" borderId="13" xfId="2" applyNumberFormat="1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65" fontId="0" fillId="0" borderId="13" xfId="0" applyNumberFormat="1" applyFont="1" applyBorder="1" applyAlignment="1">
      <alignment wrapText="1"/>
    </xf>
    <xf numFmtId="9" fontId="0" fillId="0" borderId="13" xfId="2" applyFont="1" applyBorder="1" applyAlignment="1">
      <alignment wrapText="1"/>
    </xf>
    <xf numFmtId="9" fontId="2" fillId="3" borderId="13" xfId="2" applyNumberFormat="1" applyFont="1" applyFill="1" applyBorder="1" applyAlignment="1">
      <alignment wrapText="1"/>
    </xf>
    <xf numFmtId="164" fontId="2" fillId="3" borderId="13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0" fillId="4" borderId="13" xfId="0" applyFont="1" applyFill="1" applyBorder="1" applyAlignment="1">
      <alignment wrapText="1"/>
    </xf>
    <xf numFmtId="164" fontId="2" fillId="5" borderId="13" xfId="0" applyNumberFormat="1" applyFont="1" applyFill="1" applyBorder="1" applyAlignment="1">
      <alignment wrapText="1"/>
    </xf>
    <xf numFmtId="164" fontId="0" fillId="0" borderId="13" xfId="1" applyNumberFormat="1" applyFont="1" applyBorder="1" applyAlignment="1">
      <alignment wrapText="1"/>
    </xf>
    <xf numFmtId="164" fontId="2" fillId="3" borderId="13" xfId="1" applyNumberFormat="1" applyFont="1" applyFill="1" applyBorder="1" applyAlignment="1">
      <alignment wrapText="1"/>
    </xf>
    <xf numFmtId="164" fontId="2" fillId="5" borderId="13" xfId="1" applyNumberFormat="1" applyFont="1" applyFill="1" applyBorder="1" applyAlignment="1">
      <alignment wrapText="1"/>
    </xf>
    <xf numFmtId="0" fontId="2" fillId="0" borderId="17" xfId="0" applyFont="1" applyBorder="1" applyAlignment="1">
      <alignment wrapText="1"/>
    </xf>
    <xf numFmtId="164" fontId="5" fillId="6" borderId="18" xfId="0" applyNumberFormat="1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44" fontId="5" fillId="6" borderId="20" xfId="1" applyFont="1" applyFill="1" applyBorder="1" applyAlignment="1">
      <alignment wrapText="1"/>
    </xf>
    <xf numFmtId="166" fontId="5" fillId="6" borderId="20" xfId="0" applyNumberFormat="1" applyFont="1" applyFill="1" applyBorder="1" applyAlignment="1">
      <alignment wrapText="1"/>
    </xf>
    <xf numFmtId="0" fontId="2" fillId="0" borderId="21" xfId="0" applyFont="1" applyBorder="1" applyAlignment="1">
      <alignment wrapText="1"/>
    </xf>
    <xf numFmtId="167" fontId="5" fillId="6" borderId="22" xfId="0" applyNumberFormat="1" applyFont="1" applyFill="1" applyBorder="1" applyAlignment="1">
      <alignment wrapText="1"/>
    </xf>
    <xf numFmtId="0" fontId="4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68359</xdr:colOff>
      <xdr:row>0</xdr:row>
      <xdr:rowOff>45034</xdr:rowOff>
    </xdr:from>
    <xdr:to>
      <xdr:col>0</xdr:col>
      <xdr:colOff>1609725</xdr:colOff>
      <xdr:row>0</xdr:row>
      <xdr:rowOff>1581150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359" y="45034"/>
          <a:ext cx="1541366" cy="1536116"/>
        </a:xfrm>
        <a:prstGeom prst="rect">
          <a:avLst/>
        </a:prstGeom>
        <a:noFill/>
        <a:ln w="9525">
          <a:solidFill>
            <a:schemeClr val="tx2">
              <a:lumMod val="75000"/>
            </a:schemeClr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view="pageBreakPreview" topLeftCell="A40" zoomScale="118" zoomScaleNormal="100" zoomScaleSheetLayoutView="118" workbookViewId="0">
      <selection activeCell="A53" sqref="A53"/>
    </sheetView>
  </sheetViews>
  <sheetFormatPr defaultRowHeight="15" x14ac:dyDescent="0.25"/>
  <cols>
    <col min="1" max="1" width="35.5703125" customWidth="1"/>
    <col min="2" max="2" width="38.140625" customWidth="1"/>
    <col min="3" max="3" width="26.28515625" customWidth="1"/>
    <col min="4" max="4" width="24.140625" bestFit="1" customWidth="1"/>
    <col min="5" max="5" width="22.5703125" bestFit="1" customWidth="1"/>
    <col min="9" max="10" width="11.7109375" bestFit="1" customWidth="1"/>
  </cols>
  <sheetData>
    <row r="1" spans="1:10" ht="130.5" customHeight="1" thickBot="1" x14ac:dyDescent="0.3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</row>
    <row r="2" spans="1:10" ht="30" customHeight="1" x14ac:dyDescent="0.25">
      <c r="A2" s="50" t="s">
        <v>1</v>
      </c>
      <c r="B2" s="51" t="s">
        <v>2</v>
      </c>
      <c r="C2" s="51" t="s">
        <v>3</v>
      </c>
      <c r="D2" s="51" t="s">
        <v>4</v>
      </c>
      <c r="E2" s="52" t="s">
        <v>5</v>
      </c>
    </row>
    <row r="3" spans="1:10" ht="23.25" customHeight="1" x14ac:dyDescent="0.25">
      <c r="A3" s="53" t="s">
        <v>6</v>
      </c>
      <c r="B3" s="53" t="s">
        <v>7</v>
      </c>
      <c r="C3" s="53"/>
      <c r="D3" s="53"/>
      <c r="E3" s="53"/>
    </row>
    <row r="4" spans="1:10" x14ac:dyDescent="0.25">
      <c r="A4" s="26" t="s">
        <v>8</v>
      </c>
      <c r="B4" s="26"/>
      <c r="C4" s="27">
        <v>180000</v>
      </c>
      <c r="D4" s="28">
        <v>1</v>
      </c>
      <c r="E4" s="27">
        <f>C4*D4</f>
        <v>180000</v>
      </c>
      <c r="I4" s="5"/>
    </row>
    <row r="5" spans="1:10" x14ac:dyDescent="0.25">
      <c r="A5" s="26" t="s">
        <v>9</v>
      </c>
      <c r="B5" s="26"/>
      <c r="C5" s="27">
        <v>150000</v>
      </c>
      <c r="D5" s="28">
        <v>1</v>
      </c>
      <c r="E5" s="27"/>
      <c r="I5" s="5"/>
    </row>
    <row r="6" spans="1:10" x14ac:dyDescent="0.25">
      <c r="A6" s="26" t="s">
        <v>10</v>
      </c>
      <c r="B6" s="26"/>
      <c r="C6" s="27">
        <v>108000</v>
      </c>
      <c r="D6" s="28">
        <v>1</v>
      </c>
      <c r="E6" s="27"/>
      <c r="I6" s="5"/>
    </row>
    <row r="7" spans="1:10" x14ac:dyDescent="0.25">
      <c r="A7" s="26" t="s">
        <v>11</v>
      </c>
      <c r="B7" s="26"/>
      <c r="C7" s="27">
        <v>108000</v>
      </c>
      <c r="D7" s="28">
        <v>1</v>
      </c>
      <c r="E7" s="27"/>
      <c r="I7" s="5"/>
    </row>
    <row r="8" spans="1:10" x14ac:dyDescent="0.25">
      <c r="A8" s="26" t="s">
        <v>12</v>
      </c>
      <c r="B8" s="26"/>
      <c r="C8" s="27">
        <v>90000</v>
      </c>
      <c r="D8" s="28">
        <v>1</v>
      </c>
      <c r="E8" s="27">
        <f t="shared" ref="E8:E12" si="0">C8*D8</f>
        <v>90000</v>
      </c>
      <c r="I8" s="5"/>
    </row>
    <row r="9" spans="1:10" ht="30" x14ac:dyDescent="0.25">
      <c r="A9" s="26" t="s">
        <v>13</v>
      </c>
      <c r="B9" s="26"/>
      <c r="C9" s="27">
        <v>96000</v>
      </c>
      <c r="D9" s="28">
        <v>1</v>
      </c>
      <c r="E9" s="27">
        <f t="shared" si="0"/>
        <v>96000</v>
      </c>
      <c r="I9" s="5"/>
    </row>
    <row r="10" spans="1:10" x14ac:dyDescent="0.25">
      <c r="A10" s="26" t="s">
        <v>14</v>
      </c>
      <c r="B10" s="26"/>
      <c r="C10" s="27">
        <v>120000</v>
      </c>
      <c r="D10" s="28">
        <v>1</v>
      </c>
      <c r="E10" s="27">
        <f t="shared" si="0"/>
        <v>120000</v>
      </c>
      <c r="I10" s="5"/>
    </row>
    <row r="11" spans="1:10" x14ac:dyDescent="0.25">
      <c r="A11" s="26" t="s">
        <v>15</v>
      </c>
      <c r="B11" s="26"/>
      <c r="C11" s="27">
        <v>90000</v>
      </c>
      <c r="D11" s="28">
        <v>1</v>
      </c>
      <c r="E11" s="27"/>
      <c r="I11" s="5"/>
    </row>
    <row r="12" spans="1:10" ht="30" x14ac:dyDescent="0.25">
      <c r="A12" s="26" t="s">
        <v>16</v>
      </c>
      <c r="B12" s="26"/>
      <c r="C12" s="27">
        <v>90000</v>
      </c>
      <c r="D12" s="29">
        <v>1</v>
      </c>
      <c r="E12" s="27">
        <f t="shared" si="0"/>
        <v>90000</v>
      </c>
      <c r="I12" s="5"/>
    </row>
    <row r="13" spans="1:10" ht="15.75" thickBot="1" x14ac:dyDescent="0.3">
      <c r="A13" s="6" t="s">
        <v>17</v>
      </c>
      <c r="B13" s="7"/>
      <c r="C13" s="7"/>
      <c r="D13" s="34">
        <f>AVERAGE(D4:D12)</f>
        <v>1</v>
      </c>
      <c r="E13" s="35">
        <f>SUM(E4:E12)</f>
        <v>576000</v>
      </c>
      <c r="I13" s="5"/>
    </row>
    <row r="14" spans="1:10" ht="29.25" customHeight="1" thickTop="1" x14ac:dyDescent="0.25">
      <c r="A14" s="54" t="s">
        <v>18</v>
      </c>
      <c r="B14" s="8"/>
      <c r="C14" s="8"/>
      <c r="D14" s="8"/>
      <c r="E14" s="9"/>
      <c r="I14" s="5"/>
    </row>
    <row r="15" spans="1:10" ht="29.25" customHeight="1" x14ac:dyDescent="0.25">
      <c r="A15" s="30" t="s">
        <v>19</v>
      </c>
      <c r="B15" s="31"/>
      <c r="C15" s="32">
        <v>324000</v>
      </c>
      <c r="D15" s="33">
        <v>1</v>
      </c>
      <c r="E15" s="27">
        <f t="shared" ref="E15:E19" si="1">C15*D15</f>
        <v>324000</v>
      </c>
      <c r="I15" s="5"/>
      <c r="J15" s="5"/>
    </row>
    <row r="16" spans="1:10" ht="29.25" customHeight="1" x14ac:dyDescent="0.25">
      <c r="A16" s="30" t="s">
        <v>20</v>
      </c>
      <c r="B16" s="31"/>
      <c r="C16" s="32">
        <v>192000</v>
      </c>
      <c r="D16" s="33">
        <v>1</v>
      </c>
      <c r="E16" s="27">
        <f t="shared" si="1"/>
        <v>192000</v>
      </c>
      <c r="I16" s="5"/>
      <c r="J16" s="5"/>
    </row>
    <row r="17" spans="1:10" ht="29.25" customHeight="1" x14ac:dyDescent="0.25">
      <c r="A17" s="30" t="s">
        <v>21</v>
      </c>
      <c r="B17" s="31"/>
      <c r="C17" s="32">
        <v>84000</v>
      </c>
      <c r="D17" s="33">
        <v>1</v>
      </c>
      <c r="E17" s="27">
        <f t="shared" si="1"/>
        <v>84000</v>
      </c>
      <c r="I17" s="5"/>
      <c r="J17" s="5"/>
    </row>
    <row r="18" spans="1:10" ht="29.25" customHeight="1" x14ac:dyDescent="0.25">
      <c r="A18" s="30" t="s">
        <v>22</v>
      </c>
      <c r="B18" s="31"/>
      <c r="C18" s="32">
        <v>180000</v>
      </c>
      <c r="D18" s="33">
        <v>1</v>
      </c>
      <c r="E18" s="27">
        <f t="shared" si="1"/>
        <v>180000</v>
      </c>
      <c r="I18" s="5"/>
      <c r="J18" s="5"/>
    </row>
    <row r="19" spans="1:10" x14ac:dyDescent="0.25">
      <c r="A19" s="26" t="s">
        <v>23</v>
      </c>
      <c r="B19" s="26"/>
      <c r="C19" s="27">
        <v>594000</v>
      </c>
      <c r="D19" s="33">
        <v>1</v>
      </c>
      <c r="E19" s="27">
        <f t="shared" si="1"/>
        <v>594000</v>
      </c>
      <c r="I19" s="5"/>
      <c r="J19" s="5"/>
    </row>
    <row r="20" spans="1:10" ht="15.75" thickBot="1" x14ac:dyDescent="0.3">
      <c r="A20" s="10" t="s">
        <v>24</v>
      </c>
      <c r="B20" s="11"/>
      <c r="C20" s="11"/>
      <c r="D20" s="35">
        <v>100</v>
      </c>
      <c r="E20" s="35">
        <f>E19</f>
        <v>594000</v>
      </c>
    </row>
    <row r="21" spans="1:10" ht="15.75" thickTop="1" x14ac:dyDescent="0.25">
      <c r="A21" s="13" t="s">
        <v>25</v>
      </c>
      <c r="B21" s="14"/>
      <c r="C21" s="14"/>
      <c r="D21" s="36"/>
      <c r="E21" s="37"/>
    </row>
    <row r="22" spans="1:10" x14ac:dyDescent="0.25">
      <c r="A22" s="38" t="s">
        <v>26</v>
      </c>
      <c r="B22" s="38"/>
      <c r="C22" s="32">
        <v>168000</v>
      </c>
      <c r="D22" s="33">
        <v>1</v>
      </c>
      <c r="E22" s="27">
        <f t="shared" ref="E22" si="2">C22*D22</f>
        <v>168000</v>
      </c>
    </row>
    <row r="23" spans="1:10" ht="15.75" thickBot="1" x14ac:dyDescent="0.3">
      <c r="A23" s="11" t="s">
        <v>27</v>
      </c>
      <c r="B23" s="11"/>
      <c r="C23" s="11"/>
      <c r="D23" s="12"/>
      <c r="E23" s="35">
        <f>E22</f>
        <v>168000</v>
      </c>
    </row>
    <row r="24" spans="1:10" ht="26.25" customHeight="1" thickTop="1" thickBot="1" x14ac:dyDescent="0.3">
      <c r="A24" s="55" t="s">
        <v>28</v>
      </c>
      <c r="B24" s="15"/>
      <c r="C24" s="15"/>
      <c r="D24" s="15"/>
      <c r="E24" s="39">
        <f>E13+E20+E23</f>
        <v>1338000</v>
      </c>
    </row>
    <row r="25" spans="1:10" ht="32.25" customHeight="1" thickTop="1" x14ac:dyDescent="0.25">
      <c r="A25" s="16" t="s">
        <v>29</v>
      </c>
      <c r="B25" s="16" t="s">
        <v>30</v>
      </c>
      <c r="C25" s="16"/>
      <c r="D25" s="16"/>
      <c r="E25" s="16"/>
    </row>
    <row r="26" spans="1:10" x14ac:dyDescent="0.25">
      <c r="A26" s="26" t="s">
        <v>31</v>
      </c>
      <c r="B26" s="26" t="s">
        <v>32</v>
      </c>
      <c r="C26" s="26"/>
      <c r="D26" s="26"/>
      <c r="E26" s="40">
        <v>20000</v>
      </c>
    </row>
    <row r="27" spans="1:10" x14ac:dyDescent="0.25">
      <c r="A27" s="26" t="s">
        <v>33</v>
      </c>
      <c r="B27" s="26" t="s">
        <v>34</v>
      </c>
      <c r="C27" s="26"/>
      <c r="D27" s="26"/>
      <c r="E27" s="40">
        <v>45000</v>
      </c>
    </row>
    <row r="28" spans="1:10" ht="30" x14ac:dyDescent="0.25">
      <c r="A28" s="26" t="s">
        <v>35</v>
      </c>
      <c r="B28" s="26" t="s">
        <v>36</v>
      </c>
      <c r="C28" s="26"/>
      <c r="D28" s="26"/>
      <c r="E28" s="40">
        <v>25000</v>
      </c>
    </row>
    <row r="29" spans="1:10" x14ac:dyDescent="0.25">
      <c r="A29" s="26" t="s">
        <v>37</v>
      </c>
      <c r="B29" s="26"/>
      <c r="C29" s="26"/>
      <c r="D29" s="26"/>
      <c r="E29" s="40">
        <v>120000</v>
      </c>
    </row>
    <row r="30" spans="1:10" ht="32.25" customHeight="1" x14ac:dyDescent="0.25">
      <c r="A30" s="26" t="s">
        <v>38</v>
      </c>
      <c r="B30" s="26" t="s">
        <v>39</v>
      </c>
      <c r="C30" s="26"/>
      <c r="D30" s="26"/>
      <c r="E30" s="40">
        <v>75000</v>
      </c>
    </row>
    <row r="31" spans="1:10" ht="33" customHeight="1" thickBot="1" x14ac:dyDescent="0.3">
      <c r="A31" s="56" t="s">
        <v>40</v>
      </c>
      <c r="B31" s="11"/>
      <c r="C31" s="11"/>
      <c r="D31" s="11"/>
      <c r="E31" s="41">
        <f>SUM(E26:E30)</f>
        <v>285000</v>
      </c>
    </row>
    <row r="32" spans="1:10" ht="28.5" customHeight="1" thickTop="1" x14ac:dyDescent="0.25">
      <c r="A32" s="54" t="s">
        <v>41</v>
      </c>
      <c r="B32" s="8"/>
      <c r="C32" s="8"/>
      <c r="D32" s="8"/>
      <c r="E32" s="9"/>
    </row>
    <row r="33" spans="1:5" x14ac:dyDescent="0.25">
      <c r="A33" s="26" t="s">
        <v>42</v>
      </c>
      <c r="B33" s="26" t="s">
        <v>43</v>
      </c>
      <c r="C33" s="26"/>
      <c r="D33" s="26"/>
      <c r="E33" s="27">
        <v>16000</v>
      </c>
    </row>
    <row r="34" spans="1:5" ht="45" x14ac:dyDescent="0.25">
      <c r="A34" s="26" t="s">
        <v>44</v>
      </c>
      <c r="B34" s="26" t="s">
        <v>45</v>
      </c>
      <c r="C34" s="26"/>
      <c r="D34" s="26"/>
      <c r="E34" s="27">
        <v>28000</v>
      </c>
    </row>
    <row r="35" spans="1:5" ht="60" x14ac:dyDescent="0.25">
      <c r="A35" s="26" t="s">
        <v>46</v>
      </c>
      <c r="B35" s="26" t="s">
        <v>47</v>
      </c>
      <c r="C35" s="26"/>
      <c r="D35" s="26"/>
      <c r="E35" s="27">
        <v>350000</v>
      </c>
    </row>
    <row r="36" spans="1:5" ht="15.75" thickBot="1" x14ac:dyDescent="0.3">
      <c r="A36" s="6" t="s">
        <v>48</v>
      </c>
      <c r="B36" s="7"/>
      <c r="C36" s="7"/>
      <c r="D36" s="7"/>
      <c r="E36" s="35">
        <f>SUM(E33:E35)</f>
        <v>394000</v>
      </c>
    </row>
    <row r="37" spans="1:5" ht="30" customHeight="1" thickTop="1" thickBot="1" x14ac:dyDescent="0.3">
      <c r="A37" s="57" t="s">
        <v>49</v>
      </c>
      <c r="B37" s="17"/>
      <c r="C37" s="17"/>
      <c r="D37" s="17"/>
      <c r="E37" s="42">
        <f>E31+E36</f>
        <v>679000</v>
      </c>
    </row>
    <row r="38" spans="1:5" ht="31.5" customHeight="1" x14ac:dyDescent="0.25">
      <c r="A38" s="58" t="s">
        <v>50</v>
      </c>
      <c r="B38" s="18"/>
      <c r="C38" s="18"/>
      <c r="D38" s="18"/>
      <c r="E38" s="9"/>
    </row>
    <row r="39" spans="1:5" x14ac:dyDescent="0.25">
      <c r="A39" s="26" t="s">
        <v>51</v>
      </c>
      <c r="B39" s="26"/>
      <c r="C39" s="26"/>
      <c r="D39" s="26"/>
      <c r="E39" s="27">
        <v>12000</v>
      </c>
    </row>
    <row r="40" spans="1:5" x14ac:dyDescent="0.25">
      <c r="A40" s="26" t="s">
        <v>52</v>
      </c>
      <c r="B40" s="26"/>
      <c r="C40" s="26"/>
      <c r="D40" s="26"/>
      <c r="E40" s="27">
        <v>12000</v>
      </c>
    </row>
    <row r="41" spans="1:5" x14ac:dyDescent="0.25">
      <c r="A41" s="26" t="s">
        <v>53</v>
      </c>
      <c r="B41" s="26"/>
      <c r="C41" s="26"/>
      <c r="D41" s="26"/>
      <c r="E41" s="27">
        <v>10000</v>
      </c>
    </row>
    <row r="42" spans="1:5" x14ac:dyDescent="0.25">
      <c r="A42" s="26" t="s">
        <v>54</v>
      </c>
      <c r="B42" s="26"/>
      <c r="C42" s="26"/>
      <c r="D42" s="26"/>
      <c r="E42" s="27">
        <v>9500</v>
      </c>
    </row>
    <row r="43" spans="1:5" x14ac:dyDescent="0.25">
      <c r="A43" s="26" t="s">
        <v>55</v>
      </c>
      <c r="B43" s="26"/>
      <c r="C43" s="26"/>
      <c r="D43" s="26"/>
      <c r="E43" s="27">
        <v>18000</v>
      </c>
    </row>
    <row r="44" spans="1:5" x14ac:dyDescent="0.25">
      <c r="A44" s="26" t="s">
        <v>56</v>
      </c>
      <c r="B44" s="26"/>
      <c r="C44" s="26"/>
      <c r="D44" s="26"/>
      <c r="E44" s="27">
        <v>18000</v>
      </c>
    </row>
    <row r="45" spans="1:5" x14ac:dyDescent="0.25">
      <c r="A45" s="26" t="s">
        <v>57</v>
      </c>
      <c r="B45" s="26"/>
      <c r="C45" s="26"/>
      <c r="D45" s="26"/>
      <c r="E45" s="27">
        <v>9600</v>
      </c>
    </row>
    <row r="46" spans="1:5" x14ac:dyDescent="0.25">
      <c r="A46" s="26" t="s">
        <v>58</v>
      </c>
      <c r="B46" s="26"/>
      <c r="C46" s="26"/>
      <c r="D46" s="26"/>
      <c r="E46" s="27">
        <v>2000</v>
      </c>
    </row>
    <row r="47" spans="1:5" ht="30.75" customHeight="1" thickBot="1" x14ac:dyDescent="0.3">
      <c r="A47" s="6" t="s">
        <v>59</v>
      </c>
      <c r="B47" s="7"/>
      <c r="C47" s="7"/>
      <c r="D47" s="7"/>
      <c r="E47" s="35">
        <f>SUM(E39:E46)</f>
        <v>91100</v>
      </c>
    </row>
    <row r="48" spans="1:5" ht="31.5" customHeight="1" thickTop="1" x14ac:dyDescent="0.25">
      <c r="A48" s="54" t="s">
        <v>60</v>
      </c>
      <c r="B48" s="19"/>
      <c r="C48" s="19"/>
      <c r="D48" s="19"/>
      <c r="E48" s="20"/>
    </row>
    <row r="49" spans="1:8" x14ac:dyDescent="0.25">
      <c r="A49" s="26"/>
      <c r="B49" s="26"/>
      <c r="C49" s="26"/>
      <c r="D49" s="26"/>
      <c r="E49" s="27"/>
    </row>
    <row r="50" spans="1:8" x14ac:dyDescent="0.25">
      <c r="A50" s="26" t="s">
        <v>61</v>
      </c>
      <c r="B50" s="26" t="s">
        <v>62</v>
      </c>
      <c r="C50" s="26"/>
      <c r="D50" s="26"/>
      <c r="E50" s="27">
        <v>3000</v>
      </c>
    </row>
    <row r="51" spans="1:8" ht="15.75" thickBot="1" x14ac:dyDescent="0.3">
      <c r="A51" s="10" t="s">
        <v>63</v>
      </c>
      <c r="B51" s="21"/>
      <c r="C51" s="21"/>
      <c r="D51" s="21"/>
      <c r="E51" s="35">
        <f>SUM(E43:E50)</f>
        <v>141700</v>
      </c>
    </row>
    <row r="52" spans="1:8" ht="36" customHeight="1" thickTop="1" thickBot="1" x14ac:dyDescent="0.3">
      <c r="A52" s="17" t="s">
        <v>64</v>
      </c>
      <c r="B52" s="17"/>
      <c r="C52" s="17"/>
      <c r="D52" s="17"/>
      <c r="E52" s="39">
        <f>E51+E47</f>
        <v>232800</v>
      </c>
    </row>
    <row r="53" spans="1:8" ht="33.75" customHeight="1" x14ac:dyDescent="0.25">
      <c r="A53" s="58" t="s">
        <v>65</v>
      </c>
      <c r="B53" s="22"/>
      <c r="C53" s="22"/>
      <c r="D53" s="22"/>
      <c r="E53" s="20"/>
    </row>
    <row r="54" spans="1:8" x14ac:dyDescent="0.25">
      <c r="A54" s="26" t="s">
        <v>66</v>
      </c>
      <c r="B54" s="26" t="s">
        <v>67</v>
      </c>
      <c r="C54" s="26"/>
      <c r="D54" s="26"/>
      <c r="E54" s="27">
        <v>6000</v>
      </c>
    </row>
    <row r="55" spans="1:8" x14ac:dyDescent="0.25">
      <c r="A55" s="26" t="s">
        <v>68</v>
      </c>
      <c r="B55" s="26" t="s">
        <v>69</v>
      </c>
      <c r="C55" s="26"/>
      <c r="D55" s="26"/>
      <c r="E55" s="27">
        <v>4000</v>
      </c>
    </row>
    <row r="56" spans="1:8" x14ac:dyDescent="0.25">
      <c r="A56" s="26" t="s">
        <v>68</v>
      </c>
      <c r="B56" s="26" t="s">
        <v>70</v>
      </c>
      <c r="C56" s="26"/>
      <c r="D56" s="26"/>
      <c r="E56" s="27">
        <v>20000</v>
      </c>
      <c r="H56" t="s">
        <v>71</v>
      </c>
    </row>
    <row r="57" spans="1:8" ht="15.75" thickBot="1" x14ac:dyDescent="0.3">
      <c r="A57" s="23" t="s">
        <v>72</v>
      </c>
      <c r="B57" s="24"/>
      <c r="C57" s="24"/>
      <c r="D57" s="24"/>
      <c r="E57" s="39">
        <f>SUM(E54:E56)</f>
        <v>30000</v>
      </c>
    </row>
    <row r="58" spans="1:8" ht="32.25" thickTop="1" x14ac:dyDescent="0.35">
      <c r="A58" s="25"/>
      <c r="B58" s="25"/>
      <c r="C58" s="25"/>
      <c r="D58" s="43" t="s">
        <v>73</v>
      </c>
      <c r="E58" s="44">
        <f>E24+E37+E52+E57</f>
        <v>2279800</v>
      </c>
    </row>
    <row r="59" spans="1:8" ht="31.5" x14ac:dyDescent="0.35">
      <c r="A59" s="25"/>
      <c r="B59" s="25"/>
      <c r="C59" s="25"/>
      <c r="D59" s="45" t="s">
        <v>74</v>
      </c>
      <c r="E59" s="46">
        <f>E58/15</f>
        <v>151986.66666666666</v>
      </c>
    </row>
    <row r="60" spans="1:8" ht="39" customHeight="1" x14ac:dyDescent="0.35">
      <c r="A60" s="25"/>
      <c r="B60" s="25"/>
      <c r="C60" s="25"/>
      <c r="D60" s="45" t="s">
        <v>75</v>
      </c>
      <c r="E60" s="47">
        <f>E58/17</f>
        <v>134105.88235294117</v>
      </c>
    </row>
    <row r="61" spans="1:8" ht="34.5" customHeight="1" thickBot="1" x14ac:dyDescent="0.4">
      <c r="A61" s="25"/>
      <c r="B61" s="25"/>
      <c r="C61" s="25"/>
      <c r="D61" s="48" t="s">
        <v>76</v>
      </c>
      <c r="E61" s="49">
        <f>E58/18</f>
        <v>126655.55555555556</v>
      </c>
    </row>
    <row r="62" spans="1:8" x14ac:dyDescent="0.25">
      <c r="A62" s="25"/>
      <c r="B62" s="25"/>
      <c r="C62" s="25"/>
      <c r="D62" s="25"/>
      <c r="E62" s="25"/>
    </row>
    <row r="63" spans="1:8" x14ac:dyDescent="0.25">
      <c r="A63" s="25"/>
      <c r="B63" s="25"/>
      <c r="C63" s="25"/>
      <c r="D63" s="25"/>
      <c r="E63" s="25"/>
    </row>
    <row r="64" spans="1:8" x14ac:dyDescent="0.25">
      <c r="A64" s="25"/>
      <c r="B64" s="25"/>
      <c r="C64" s="25"/>
      <c r="D64" s="25"/>
      <c r="E64" s="25"/>
    </row>
    <row r="65" spans="1:5" x14ac:dyDescent="0.25">
      <c r="A65" s="25"/>
      <c r="B65" s="25"/>
      <c r="C65" s="25"/>
      <c r="D65" s="25"/>
      <c r="E65" s="25"/>
    </row>
    <row r="66" spans="1:5" x14ac:dyDescent="0.25">
      <c r="A66" s="25"/>
      <c r="B66" s="25"/>
      <c r="C66" s="25"/>
      <c r="D66" s="25"/>
      <c r="E66" s="25"/>
    </row>
    <row r="67" spans="1:5" x14ac:dyDescent="0.25">
      <c r="A67" s="25"/>
      <c r="B67" s="25"/>
      <c r="C67" s="25"/>
      <c r="D67" s="25"/>
      <c r="E67" s="25"/>
    </row>
    <row r="68" spans="1:5" x14ac:dyDescent="0.25">
      <c r="A68" s="25"/>
      <c r="B68" s="25"/>
      <c r="C68" s="25"/>
      <c r="D68" s="25"/>
      <c r="E68" s="25"/>
    </row>
    <row r="69" spans="1:5" x14ac:dyDescent="0.25">
      <c r="A69" s="25"/>
      <c r="B69" s="25"/>
      <c r="C69" s="25"/>
      <c r="D69" s="25"/>
      <c r="E69" s="25"/>
    </row>
    <row r="70" spans="1:5" x14ac:dyDescent="0.25">
      <c r="A70" s="25"/>
      <c r="B70" s="25"/>
      <c r="C70" s="25"/>
      <c r="D70" s="25"/>
      <c r="E70" s="25"/>
    </row>
    <row r="71" spans="1:5" x14ac:dyDescent="0.25">
      <c r="A71" s="25"/>
      <c r="B71" s="25"/>
      <c r="C71" s="25"/>
      <c r="D71" s="25"/>
      <c r="E71" s="25"/>
    </row>
    <row r="72" spans="1:5" x14ac:dyDescent="0.25">
      <c r="A72" s="25"/>
      <c r="B72" s="25"/>
      <c r="C72" s="25"/>
      <c r="D72" s="25"/>
      <c r="E72" s="25"/>
    </row>
    <row r="73" spans="1:5" x14ac:dyDescent="0.25">
      <c r="A73" s="25"/>
      <c r="B73" s="25"/>
      <c r="C73" s="25"/>
      <c r="D73" s="25"/>
      <c r="E73" s="25"/>
    </row>
    <row r="74" spans="1:5" x14ac:dyDescent="0.25">
      <c r="A74" s="25"/>
      <c r="B74" s="25"/>
      <c r="C74" s="25"/>
      <c r="D74" s="25"/>
      <c r="E74" s="25"/>
    </row>
    <row r="75" spans="1:5" x14ac:dyDescent="0.25">
      <c r="A75" s="25"/>
      <c r="B75" s="25"/>
      <c r="C75" s="25"/>
      <c r="D75" s="25"/>
      <c r="E75" s="25"/>
    </row>
    <row r="76" spans="1:5" x14ac:dyDescent="0.25">
      <c r="A76" s="25"/>
      <c r="B76" s="25"/>
      <c r="C76" s="25"/>
      <c r="D76" s="25"/>
      <c r="E76" s="25"/>
    </row>
    <row r="77" spans="1:5" x14ac:dyDescent="0.25">
      <c r="A77" s="25"/>
      <c r="B77" s="25"/>
      <c r="C77" s="25"/>
      <c r="D77" s="25"/>
      <c r="E77" s="25"/>
    </row>
    <row r="78" spans="1:5" x14ac:dyDescent="0.25">
      <c r="A78" s="25"/>
      <c r="B78" s="25"/>
      <c r="C78" s="25"/>
      <c r="D78" s="25"/>
      <c r="E78" s="25"/>
    </row>
    <row r="79" spans="1:5" x14ac:dyDescent="0.25">
      <c r="A79" s="25"/>
      <c r="B79" s="25"/>
      <c r="C79" s="25"/>
      <c r="D79" s="25"/>
      <c r="E79" s="25"/>
    </row>
  </sheetData>
  <mergeCells count="2">
    <mergeCell ref="A1:E1"/>
    <mergeCell ref="A21:E21"/>
  </mergeCells>
  <pageMargins left="0.7" right="0.7" top="0.75" bottom="0.75" header="0.3" footer="0.3"/>
  <pageSetup paperSize="9" scale="4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SSBCP Admin</dc:creator>
  <cp:lastModifiedBy>SSBCP Admin</cp:lastModifiedBy>
  <dcterms:created xsi:type="dcterms:W3CDTF">2020-01-08T11:56:32Z</dcterms:created>
  <dcterms:modified xsi:type="dcterms:W3CDTF">2020-01-08T13:24:36Z</dcterms:modified>
</cp:coreProperties>
</file>