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5" windowWidth="17115" windowHeight="9210" activeTab="1"/>
  </bookViews>
  <sheets>
    <sheet name="work plan" sheetId="1" r:id="rId1"/>
    <sheet name="budget for 1 year - 50 women" sheetId="3" r:id="rId2"/>
    <sheet name="Sheet1" sheetId="4" r:id="rId3"/>
  </sheets>
  <calcPr calcId="144525"/>
</workbook>
</file>

<file path=xl/calcChain.xml><?xml version="1.0" encoding="utf-8"?>
<calcChain xmlns="http://schemas.openxmlformats.org/spreadsheetml/2006/main">
  <c r="I9" i="3" l="1"/>
  <c r="I34" i="4" l="1"/>
  <c r="I33" i="4"/>
  <c r="I35" i="4" s="1"/>
  <c r="I30" i="4"/>
  <c r="I31" i="4" s="1"/>
  <c r="I29" i="4"/>
  <c r="I25" i="4"/>
  <c r="I24" i="4"/>
  <c r="I26" i="4" s="1"/>
  <c r="I21" i="4"/>
  <c r="I20" i="4"/>
  <c r="I22" i="4" s="1"/>
  <c r="I17" i="4"/>
  <c r="I16" i="4"/>
  <c r="I15" i="4"/>
  <c r="I18" i="4" s="1"/>
  <c r="I12" i="4"/>
  <c r="I13" i="4" s="1"/>
  <c r="I9" i="4"/>
  <c r="I10" i="4" s="1"/>
  <c r="I6" i="4"/>
  <c r="I5" i="4"/>
  <c r="I7" i="4" s="1"/>
  <c r="I27" i="4" l="1"/>
  <c r="I36" i="4"/>
  <c r="I37" i="4" s="1"/>
  <c r="I20" i="3"/>
  <c r="I24" i="3" l="1"/>
  <c r="I34" i="3"/>
  <c r="I33" i="3"/>
  <c r="I30" i="3"/>
  <c r="I29" i="3"/>
  <c r="I35" i="3"/>
  <c r="I31" i="3"/>
  <c r="I36" i="3" s="1"/>
  <c r="I17" i="3"/>
  <c r="I16" i="3"/>
  <c r="I15" i="3"/>
  <c r="I18" i="3" s="1"/>
  <c r="I12" i="3"/>
  <c r="I13" i="3" s="1"/>
  <c r="I5" i="3"/>
  <c r="I6" i="3"/>
  <c r="I7" i="3"/>
  <c r="I10" i="3"/>
  <c r="I21" i="3"/>
  <c r="I22" i="3"/>
  <c r="I25" i="3"/>
  <c r="I26" i="3"/>
  <c r="I27" i="3" l="1"/>
  <c r="I37" i="3" s="1"/>
</calcChain>
</file>

<file path=xl/comments1.xml><?xml version="1.0" encoding="utf-8"?>
<comments xmlns="http://schemas.openxmlformats.org/spreadsheetml/2006/main">
  <authors>
    <author>Tumaini</author>
  </authors>
  <commentList>
    <comment ref="B4" authorId="0">
      <text>
        <r>
          <rPr>
            <b/>
            <sz val="8"/>
            <color indexed="81"/>
            <rFont val="Tahoma"/>
            <family val="2"/>
          </rPr>
          <t>Tumaini:</t>
        </r>
        <r>
          <rPr>
            <sz val="8"/>
            <color indexed="81"/>
            <rFont val="Tahoma"/>
            <family val="2"/>
          </rPr>
          <t xml:space="preserve">
Two hours training per week for each group
=&gt;  Kenya Institute of Business Training</t>
        </r>
      </text>
    </comment>
    <comment ref="B8" authorId="0">
      <text>
        <r>
          <rPr>
            <b/>
            <sz val="8"/>
            <color indexed="81"/>
            <rFont val="Tahoma"/>
            <family val="2"/>
          </rPr>
          <t>Tumaini:</t>
        </r>
        <r>
          <rPr>
            <sz val="8"/>
            <color indexed="81"/>
            <rFont val="Tahoma"/>
            <family val="2"/>
          </rPr>
          <t xml:space="preserve">
according to the validated business plan</t>
        </r>
      </text>
    </comment>
    <comment ref="B11" authorId="0">
      <text>
        <r>
          <rPr>
            <b/>
            <sz val="8"/>
            <color indexed="81"/>
            <rFont val="Tahoma"/>
            <family val="2"/>
          </rPr>
          <t>Tumaini:</t>
        </r>
        <r>
          <rPr>
            <sz val="8"/>
            <color indexed="81"/>
            <rFont val="Tahoma"/>
            <family val="2"/>
          </rPr>
          <t xml:space="preserve">
the first six weeks individual follow up,then afterwards montly follow up 
=&gt;Tumaini staff + professional facilitator (at the beginning)
</t>
        </r>
      </text>
    </comment>
    <comment ref="B14" authorId="0">
      <text>
        <r>
          <rPr>
            <b/>
            <sz val="8"/>
            <color indexed="81"/>
            <rFont val="Tahoma"/>
            <family val="2"/>
          </rPr>
          <t>Tumaini:</t>
        </r>
        <r>
          <rPr>
            <sz val="8"/>
            <color indexed="81"/>
            <rFont val="Tahoma"/>
            <family val="2"/>
          </rPr>
          <t xml:space="preserve">
Two hours training per week for each group
=&gt;  Kenya Institute of Business Training</t>
        </r>
      </text>
    </comment>
  </commentList>
</comments>
</file>

<file path=xl/sharedStrings.xml><?xml version="1.0" encoding="utf-8"?>
<sst xmlns="http://schemas.openxmlformats.org/spreadsheetml/2006/main" count="203" uniqueCount="85">
  <si>
    <t>STEPS</t>
  </si>
  <si>
    <t>Follow up/monitoring</t>
  </si>
  <si>
    <t>Capital to start the projects</t>
  </si>
  <si>
    <t>CONTENT</t>
  </si>
  <si>
    <t>Subtotal</t>
  </si>
  <si>
    <t>budget</t>
  </si>
  <si>
    <t>Other related costs</t>
  </si>
  <si>
    <t>Business Management training (per group)</t>
  </si>
  <si>
    <t>number</t>
  </si>
  <si>
    <t>duration</t>
  </si>
  <si>
    <t>room</t>
  </si>
  <si>
    <t>pers</t>
  </si>
  <si>
    <t>days</t>
  </si>
  <si>
    <t>months</t>
  </si>
  <si>
    <t>pieces</t>
  </si>
  <si>
    <t>office</t>
  </si>
  <si>
    <t>Monthly meeting for HIV positive women</t>
  </si>
  <si>
    <t>Annual General Meeting Award</t>
  </si>
  <si>
    <t xml:space="preserve">Details </t>
  </si>
  <si>
    <t>One hour individual evaluation = skills and motivation evaluation + terms and condition of the microfinances agreement</t>
  </si>
  <si>
    <t>Forming small groups of 5 plus electing the chairlady</t>
  </si>
  <si>
    <t>Business plan creation and validation</t>
  </si>
  <si>
    <t xml:space="preserve">Business Management training </t>
  </si>
  <si>
    <t xml:space="preserve">Capital to start the projects </t>
  </si>
  <si>
    <t xml:space="preserve">Individual interview </t>
  </si>
  <si>
    <t>METHODOLOGY</t>
  </si>
  <si>
    <t xml:space="preserve">Find new members </t>
  </si>
  <si>
    <t>Cost/units ($)</t>
  </si>
  <si>
    <t>MICROFINANCE AND WOMEN EMPOWERMENT PROGRAM  
- BUDGET FOR 50 WOMEN FOR 1 YEAR-</t>
  </si>
  <si>
    <t>$/pers/day</t>
  </si>
  <si>
    <t>$/pers</t>
  </si>
  <si>
    <t>$/pers/month</t>
  </si>
  <si>
    <t>$/room</t>
  </si>
  <si>
    <t>EXPENSES</t>
  </si>
  <si>
    <t>Administration and operating Expenses</t>
  </si>
  <si>
    <t>$/office/year</t>
  </si>
  <si>
    <t>year</t>
  </si>
  <si>
    <t>INCOMES</t>
  </si>
  <si>
    <t>fixed cost for micro loans appyling</t>
  </si>
  <si>
    <t>$/pers (average)</t>
  </si>
  <si>
    <t>loan and interest repayment</t>
  </si>
  <si>
    <t>DIFFERENCE BETWEEN INCOME AND EXPENSES</t>
  </si>
  <si>
    <t>$/loans (average)</t>
  </si>
  <si>
    <t>$/years</t>
  </si>
  <si>
    <t>$/month (average)</t>
  </si>
  <si>
    <t>$/room/day</t>
  </si>
  <si>
    <t>$/staff/month</t>
  </si>
  <si>
    <t>staff</t>
  </si>
  <si>
    <t xml:space="preserve"> TOTAL OF EXPENSES</t>
  </si>
  <si>
    <t>Business Management training (by proffessional facilitator)</t>
  </si>
  <si>
    <t>Capital (micro loans)</t>
  </si>
  <si>
    <t>Stationary/ Communication i.e internet, postage, airtime, paper, ink, etc</t>
  </si>
  <si>
    <t>Meeting room renting</t>
  </si>
  <si>
    <t>Drinks and snack</t>
  </si>
  <si>
    <t>Humble decoration</t>
  </si>
  <si>
    <t>Tea and snacks for montlhy meeting</t>
  </si>
  <si>
    <t>Office maintenance</t>
  </si>
  <si>
    <t>Loan repayment</t>
  </si>
  <si>
    <t>Interest (15%)</t>
  </si>
  <si>
    <t>PRESENTATION OF WOMEN EMPOWERMENT PROGRAM TRHOUGH MICRO FINANCE  2018 -2019</t>
  </si>
  <si>
    <t>Every 3 months Tumaini's activities, behaviour, budget  and effciency  are evaluated in order to improve ourself</t>
  </si>
  <si>
    <t>Book keeping and stationneries for business running</t>
  </si>
  <si>
    <t>Transport for Tumaini  staff in field</t>
  </si>
  <si>
    <t>Office stationnary renewing (chair, printer, etc)</t>
  </si>
  <si>
    <t>Total Cost ($)</t>
  </si>
  <si>
    <t>Annual General Meeting</t>
  </si>
  <si>
    <t>Processing fees</t>
  </si>
  <si>
    <t>Get in touch with local partner, church, members friends etc.
Focus on vulnerable women : widows, single mother, HIV positive</t>
  </si>
  <si>
    <t>We advice the members to form  a group of 5 to create fellowship, helping each other, and for an easier folow up for Tumani staff</t>
  </si>
  <si>
    <t>Tumaini helps the member to create her plan in order to evaluate the needs and the sustainability of the project. And be used by Tumaini staff  to follow the member up</t>
  </si>
  <si>
    <t>10 women per week are called or visited to their shop to check if everything is alright, if she needs help or just someone to listen to her</t>
  </si>
  <si>
    <t>Meeting for everyone yearly in order to celebrate our hardwork with everyone and create special moment together</t>
  </si>
  <si>
    <t>x</t>
  </si>
  <si>
    <t xml:space="preserve">! </t>
  </si>
  <si>
    <r>
      <t>Methodology: T</t>
    </r>
    <r>
      <rPr>
        <sz val="11"/>
        <color theme="1"/>
        <rFont val="Calibri"/>
        <family val="2"/>
        <scheme val="minor"/>
      </rPr>
      <t xml:space="preserve">hrough micro loans ($5 to $3000) ,bi-annual business training and also by an individual follow up </t>
    </r>
  </si>
  <si>
    <r>
      <t>Objective of the project: E</t>
    </r>
    <r>
      <rPr>
        <sz val="11"/>
        <color theme="1"/>
        <rFont val="Calibri"/>
        <family val="2"/>
        <scheme val="minor"/>
      </rPr>
      <t xml:space="preserve">mpowering around 80 vulnerable women and youth living in poor suburbs of kenya  by helping them to start, run and improve their small businesses </t>
    </r>
  </si>
  <si>
    <t>Through  micro loans between $5 to $3000 and according to their business plan (the average is $50)</t>
  </si>
  <si>
    <t>2 days twice a year by the local partner "Kenya Institute of Business Training (KIBT)"</t>
  </si>
  <si>
    <t>Create fellowship, support and a space to be listened and helped
we share our testmonies every month about a different topic (eg. Depression, how to behave with customer, book keeping etc.)</t>
  </si>
  <si>
    <r>
      <rPr>
        <b/>
        <sz val="11"/>
        <color theme="1"/>
        <rFont val="Calibri"/>
        <family val="2"/>
        <scheme val="minor"/>
      </rPr>
      <t xml:space="preserve">Scope - target </t>
    </r>
    <r>
      <rPr>
        <sz val="11"/>
        <color theme="1"/>
        <rFont val="Calibri"/>
        <family val="2"/>
        <scheme val="minor"/>
      </rPr>
      <t>= 80 widows, single mothers or HIV postive women in  poor suburbs of kenya : Makadara , Kariobangi, buruburu and Taita</t>
    </r>
  </si>
  <si>
    <t>Tumaini continuous improvement</t>
  </si>
  <si>
    <t>MICROFINANCE AND WOMEN EMPOWERMENT PROGRAM  
- BUDGET FOR 80 WOMEN FOR 1 YEAR-</t>
  </si>
  <si>
    <t xml:space="preserve">Tea and snacks for Hiv montlhy meeting </t>
  </si>
  <si>
    <t xml:space="preserve"> TOTAL OF INCOMES</t>
  </si>
  <si>
    <t>$12 000 will help to run the Tumaini women empowernment program  for four years</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</si>
</sst>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b/>
      <sz val="11"/>
      <color theme="1"/>
      <name val="Calibri"/>
      <family val="2"/>
      <scheme val="minor"/>
    </font>
    <font>
      <sz val="8"/>
      <name val="Arial"/>
      <family val="2"/>
    </font>
    <font>
      <b/>
      <sz val="8"/>
      <name val="Arial"/>
      <family val="2"/>
    </font>
    <font>
      <sz val="10"/>
      <name val="Arial"/>
      <family val="2"/>
    </font>
    <font>
      <u/>
      <sz val="10"/>
      <color rgb="FF0000FF"/>
      <name val="MS Sans Serif"/>
      <family val="2"/>
    </font>
    <font>
      <b/>
      <sz val="14"/>
      <color theme="0"/>
      <name val="Calibri"/>
      <family val="2"/>
      <scheme val="minor"/>
    </font>
    <font>
      <sz val="11"/>
      <color theme="1"/>
      <name val="Calibri"/>
      <family val="2"/>
      <scheme val="minor"/>
    </font>
    <font>
      <sz val="8"/>
      <color indexed="81"/>
      <name val="Tahoma"/>
      <family val="2"/>
    </font>
    <font>
      <b/>
      <sz val="8"/>
      <color indexed="81"/>
      <name val="Tahoma"/>
      <family val="2"/>
    </font>
    <font>
      <b/>
      <sz val="14"/>
      <color theme="1"/>
      <name val="Calibri"/>
      <family val="2"/>
      <scheme val="minor"/>
    </font>
    <font>
      <b/>
      <sz val="11"/>
      <color theme="0"/>
      <name val="Arial"/>
      <family val="2"/>
    </font>
    <font>
      <b/>
      <sz val="12"/>
      <color theme="0"/>
      <name val="Calibri"/>
      <family val="2"/>
      <scheme val="minor"/>
    </font>
    <font>
      <b/>
      <sz val="12"/>
      <color theme="3"/>
      <name val="Calibri"/>
      <family val="2"/>
      <scheme val="minor"/>
    </font>
    <font>
      <b/>
      <sz val="11"/>
      <color rgb="FFFF0000"/>
      <name val="Arial"/>
      <family val="2"/>
    </font>
  </fonts>
  <fills count="7">
    <fill>
      <patternFill patternType="none"/>
    </fill>
    <fill>
      <patternFill patternType="gray125"/>
    </fill>
    <fill>
      <patternFill patternType="solid">
        <fgColor theme="3"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3"/>
        <bgColor indexed="64"/>
      </patternFill>
    </fill>
    <fill>
      <patternFill patternType="solid">
        <fgColor theme="9"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s>
  <cellStyleXfs count="3">
    <xf numFmtId="0" fontId="0" fillId="0" borderId="0"/>
    <xf numFmtId="0" fontId="5" fillId="0" borderId="0">
      <alignment vertical="top"/>
      <protection locked="0"/>
    </xf>
    <xf numFmtId="9" fontId="7" fillId="0" borderId="0" applyFont="0" applyFill="0" applyBorder="0" applyAlignment="0" applyProtection="0"/>
  </cellStyleXfs>
  <cellXfs count="85">
    <xf numFmtId="0" fontId="0" fillId="0" borderId="0" xfId="0"/>
    <xf numFmtId="0" fontId="0" fillId="0" borderId="1" xfId="0" applyBorder="1"/>
    <xf numFmtId="0" fontId="2" fillId="0" borderId="1" xfId="0" applyNumberFormat="1" applyFont="1" applyFill="1" applyBorder="1" applyAlignment="1"/>
    <xf numFmtId="0" fontId="3" fillId="0" borderId="1" xfId="0" applyNumberFormat="1" applyFont="1" applyFill="1" applyBorder="1" applyAlignment="1"/>
    <xf numFmtId="0" fontId="4" fillId="0" borderId="0" xfId="0" applyNumberFormat="1" applyFont="1" applyFill="1" applyBorder="1" applyAlignment="1"/>
    <xf numFmtId="0" fontId="2" fillId="0" borderId="0" xfId="0" applyNumberFormat="1" applyFont="1" applyFill="1" applyBorder="1" applyAlignment="1"/>
    <xf numFmtId="0" fontId="0" fillId="0" borderId="0" xfId="0" applyAlignment="1">
      <alignment vertical="center"/>
    </xf>
    <xf numFmtId="0" fontId="2" fillId="0" borderId="1" xfId="0" applyNumberFormat="1" applyFont="1" applyFill="1" applyBorder="1" applyAlignment="1">
      <alignment horizontal="left"/>
    </xf>
    <xf numFmtId="0" fontId="3" fillId="0" borderId="0" xfId="0" applyNumberFormat="1" applyFont="1" applyFill="1" applyBorder="1" applyAlignment="1"/>
    <xf numFmtId="0" fontId="3" fillId="2" borderId="1" xfId="0" applyNumberFormat="1" applyFont="1" applyFill="1" applyBorder="1" applyAlignment="1"/>
    <xf numFmtId="0" fontId="0" fillId="0" borderId="0" xfId="0" applyAlignment="1">
      <alignment horizontal="center"/>
    </xf>
    <xf numFmtId="0" fontId="0" fillId="2" borderId="0" xfId="0" applyFill="1" applyAlignment="1">
      <alignment horizontal="center"/>
    </xf>
    <xf numFmtId="0" fontId="0" fillId="3" borderId="1" xfId="0" applyFill="1" applyBorder="1"/>
    <xf numFmtId="0" fontId="0" fillId="3" borderId="0" xfId="0" applyFill="1"/>
    <xf numFmtId="0" fontId="0" fillId="0" borderId="1" xfId="0" applyBorder="1" applyAlignment="1">
      <alignment vertical="center"/>
    </xf>
    <xf numFmtId="0" fontId="1" fillId="3" borderId="2" xfId="0" applyFont="1" applyFill="1" applyBorder="1"/>
    <xf numFmtId="0" fontId="2" fillId="0" borderId="2" xfId="0" applyNumberFormat="1" applyFont="1" applyFill="1" applyBorder="1" applyAlignment="1"/>
    <xf numFmtId="0" fontId="3" fillId="0" borderId="2" xfId="0" applyNumberFormat="1" applyFont="1" applyFill="1" applyBorder="1" applyAlignment="1"/>
    <xf numFmtId="0" fontId="0" fillId="0" borderId="0" xfId="0" applyFill="1" applyBorder="1"/>
    <xf numFmtId="0" fontId="0" fillId="0" borderId="0" xfId="0" applyFill="1" applyBorder="1" applyAlignment="1">
      <alignment horizontal="center"/>
    </xf>
    <xf numFmtId="0" fontId="0" fillId="0" borderId="1" xfId="0" applyBorder="1" applyAlignment="1">
      <alignment horizontal="left" vertical="center" wrapText="1"/>
    </xf>
    <xf numFmtId="0" fontId="0" fillId="0" borderId="1" xfId="0" applyBorder="1" applyAlignment="1">
      <alignment horizontal="right" vertical="center"/>
    </xf>
    <xf numFmtId="0" fontId="2" fillId="0" borderId="1" xfId="0" applyNumberFormat="1" applyFont="1" applyFill="1" applyBorder="1" applyAlignment="1">
      <alignment horizontal="right"/>
    </xf>
    <xf numFmtId="0" fontId="0" fillId="3" borderId="1" xfId="0" applyFill="1" applyBorder="1" applyAlignment="1">
      <alignment horizontal="right"/>
    </xf>
    <xf numFmtId="0" fontId="0" fillId="0" borderId="1" xfId="0" applyBorder="1" applyAlignment="1">
      <alignment horizontal="right"/>
    </xf>
    <xf numFmtId="0" fontId="3" fillId="2" borderId="1" xfId="0" applyNumberFormat="1" applyFont="1" applyFill="1" applyBorder="1" applyAlignment="1">
      <alignment horizontal="right"/>
    </xf>
    <xf numFmtId="0" fontId="0" fillId="0" borderId="0" xfId="0" applyAlignment="1">
      <alignment horizontal="right"/>
    </xf>
    <xf numFmtId="0" fontId="0" fillId="0" borderId="0" xfId="0" applyAlignment="1">
      <alignment vertical="center" wrapText="1"/>
    </xf>
    <xf numFmtId="0" fontId="0" fillId="0" borderId="0" xfId="0"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0" fontId="3" fillId="2" borderId="13" xfId="0" applyNumberFormat="1" applyFont="1" applyFill="1" applyBorder="1" applyAlignment="1">
      <alignment horizontal="center"/>
    </xf>
    <xf numFmtId="3" fontId="3" fillId="2" borderId="1" xfId="0" applyNumberFormat="1" applyFont="1" applyFill="1" applyBorder="1" applyAlignment="1"/>
    <xf numFmtId="0" fontId="0" fillId="0" borderId="0" xfId="0" applyBorder="1" applyAlignment="1">
      <alignment horizontal="left" vertical="center" wrapText="1"/>
    </xf>
    <xf numFmtId="0" fontId="1" fillId="0" borderId="0" xfId="0" applyFont="1" applyBorder="1" applyAlignment="1">
      <alignment vertical="center" wrapText="1"/>
    </xf>
    <xf numFmtId="0" fontId="0" fillId="0" borderId="0" xfId="0" applyBorder="1" applyAlignment="1">
      <alignment vertical="center" wrapText="1"/>
    </xf>
    <xf numFmtId="0" fontId="1" fillId="0" borderId="1" xfId="0" applyFont="1" applyBorder="1" applyAlignment="1">
      <alignment horizontal="left" vertical="center" wrapText="1"/>
    </xf>
    <xf numFmtId="0" fontId="0" fillId="0" borderId="0" xfId="0" applyAlignment="1">
      <alignment horizontal="left" vertical="center" wrapText="1"/>
    </xf>
    <xf numFmtId="0" fontId="1" fillId="0" borderId="1" xfId="0" applyFont="1" applyBorder="1" applyAlignment="1">
      <alignment horizontal="left" vertical="center"/>
    </xf>
    <xf numFmtId="0" fontId="0" fillId="0" borderId="0" xfId="0" applyAlignment="1">
      <alignment horizontal="left" vertical="center"/>
    </xf>
    <xf numFmtId="3" fontId="0" fillId="0" borderId="1" xfId="0" applyNumberFormat="1" applyBorder="1"/>
    <xf numFmtId="1" fontId="0" fillId="0" borderId="1" xfId="2" applyNumberFormat="1" applyFont="1" applyBorder="1"/>
    <xf numFmtId="0" fontId="11" fillId="5" borderId="1" xfId="0" applyNumberFormat="1" applyFont="1" applyFill="1" applyBorder="1" applyAlignment="1">
      <alignment vertical="center"/>
    </xf>
    <xf numFmtId="0" fontId="11" fillId="5" borderId="1" xfId="0" applyNumberFormat="1" applyFont="1" applyFill="1" applyBorder="1" applyAlignment="1">
      <alignment horizontal="right" vertical="center"/>
    </xf>
    <xf numFmtId="3" fontId="11" fillId="5" borderId="1" xfId="0" applyNumberFormat="1" applyFont="1" applyFill="1" applyBorder="1" applyAlignment="1">
      <alignment vertical="center"/>
    </xf>
    <xf numFmtId="0" fontId="0" fillId="0" borderId="0" xfId="0" applyFill="1" applyAlignment="1">
      <alignment vertical="center"/>
    </xf>
    <xf numFmtId="0" fontId="0" fillId="0" borderId="0" xfId="0" applyFill="1"/>
    <xf numFmtId="0" fontId="1" fillId="2" borderId="1" xfId="0" applyFont="1" applyFill="1" applyBorder="1" applyAlignment="1">
      <alignment horizontal="center" vertical="center" wrapText="1"/>
    </xf>
    <xf numFmtId="0" fontId="2" fillId="6" borderId="1" xfId="0" applyNumberFormat="1" applyFont="1" applyFill="1" applyBorder="1" applyAlignment="1">
      <alignment horizontal="right"/>
    </xf>
    <xf numFmtId="0" fontId="2" fillId="6" borderId="1" xfId="0" applyNumberFormat="1" applyFont="1" applyFill="1" applyBorder="1" applyAlignment="1"/>
    <xf numFmtId="3" fontId="14" fillId="5" borderId="1" xfId="0" applyNumberFormat="1" applyFont="1" applyFill="1" applyBorder="1" applyAlignment="1">
      <alignment vertical="center"/>
    </xf>
    <xf numFmtId="0" fontId="6" fillId="5" borderId="3" xfId="0" applyFont="1" applyFill="1" applyBorder="1" applyAlignment="1">
      <alignment horizontal="center"/>
    </xf>
    <xf numFmtId="0" fontId="12" fillId="5" borderId="2" xfId="0" applyFont="1" applyFill="1" applyBorder="1" applyAlignment="1">
      <alignment horizontal="center" vertical="center" wrapText="1"/>
    </xf>
    <xf numFmtId="0" fontId="12" fillId="5" borderId="14" xfId="0" applyFont="1" applyFill="1" applyBorder="1" applyAlignment="1">
      <alignment horizontal="center" vertical="center"/>
    </xf>
    <xf numFmtId="0" fontId="12" fillId="5" borderId="15" xfId="0" applyFont="1" applyFill="1" applyBorder="1" applyAlignment="1">
      <alignment horizontal="center" vertical="center"/>
    </xf>
    <xf numFmtId="0" fontId="1" fillId="0" borderId="16"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Border="1" applyAlignment="1">
      <alignment horizontal="left" vertical="center" wrapText="1"/>
    </xf>
    <xf numFmtId="0" fontId="6" fillId="5" borderId="2" xfId="0" applyFont="1" applyFill="1" applyBorder="1" applyAlignment="1">
      <alignment horizontal="center" vertical="center" wrapText="1"/>
    </xf>
    <xf numFmtId="0" fontId="6" fillId="5" borderId="14" xfId="0" applyFont="1" applyFill="1" applyBorder="1" applyAlignment="1">
      <alignment horizontal="center" vertical="center"/>
    </xf>
    <xf numFmtId="0" fontId="6" fillId="5" borderId="15" xfId="0" applyFont="1" applyFill="1" applyBorder="1" applyAlignment="1">
      <alignment horizontal="center" vertic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25" xfId="0" applyFont="1" applyBorder="1" applyAlignment="1">
      <alignment horizontal="center"/>
    </xf>
    <xf numFmtId="0" fontId="3" fillId="2" borderId="2" xfId="0" applyNumberFormat="1" applyFont="1" applyFill="1" applyBorder="1" applyAlignment="1">
      <alignment horizontal="left"/>
    </xf>
    <xf numFmtId="0" fontId="3" fillId="2" borderId="15" xfId="0" applyNumberFormat="1" applyFont="1" applyFill="1" applyBorder="1" applyAlignment="1">
      <alignment horizontal="left"/>
    </xf>
    <xf numFmtId="0" fontId="11" fillId="5" borderId="24" xfId="0" applyNumberFormat="1" applyFont="1" applyFill="1" applyBorder="1" applyAlignment="1">
      <alignment horizontal="left" vertical="center"/>
    </xf>
    <xf numFmtId="0" fontId="11" fillId="5" borderId="23" xfId="0" applyNumberFormat="1" applyFont="1" applyFill="1" applyBorder="1" applyAlignment="1">
      <alignment horizontal="left" vertical="center"/>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3" fillId="2" borderId="19" xfId="0" applyNumberFormat="1" applyFont="1" applyFill="1" applyBorder="1" applyAlignment="1">
      <alignment horizontal="center"/>
    </xf>
    <xf numFmtId="0" fontId="3" fillId="2" borderId="20" xfId="0" applyNumberFormat="1" applyFont="1" applyFill="1" applyBorder="1" applyAlignment="1">
      <alignment horizontal="center"/>
    </xf>
    <xf numFmtId="0" fontId="10" fillId="2" borderId="21" xfId="0" applyFont="1" applyFill="1" applyBorder="1" applyAlignment="1">
      <alignment horizontal="center" vertical="center" textRotation="90"/>
    </xf>
    <xf numFmtId="0" fontId="10" fillId="2" borderId="22" xfId="0" applyFont="1" applyFill="1" applyBorder="1" applyAlignment="1">
      <alignment horizontal="center" vertical="center" textRotation="90"/>
    </xf>
    <xf numFmtId="0" fontId="10" fillId="2" borderId="4" xfId="0" applyFont="1" applyFill="1" applyBorder="1" applyAlignment="1">
      <alignment horizontal="center" vertical="center" textRotation="90"/>
    </xf>
    <xf numFmtId="0" fontId="10" fillId="2" borderId="23" xfId="0" applyFont="1" applyFill="1" applyBorder="1" applyAlignment="1">
      <alignment horizontal="center" vertical="center" textRotation="90"/>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6" xfId="0" applyFont="1" applyFill="1" applyBorder="1" applyAlignment="1">
      <alignment horizontal="center" vertical="center"/>
    </xf>
    <xf numFmtId="0" fontId="3" fillId="2" borderId="5" xfId="0" applyNumberFormat="1" applyFont="1" applyFill="1" applyBorder="1" applyAlignment="1">
      <alignment horizontal="center"/>
    </xf>
    <xf numFmtId="0" fontId="3" fillId="2" borderId="7" xfId="0" applyNumberFormat="1" applyFont="1"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cellXfs>
  <cellStyles count="3">
    <cellStyle name="Hyperlink" xfId="1"/>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1463386</xdr:colOff>
      <xdr:row>0</xdr:row>
      <xdr:rowOff>458931</xdr:rowOff>
    </xdr:from>
    <xdr:to>
      <xdr:col>2</xdr:col>
      <xdr:colOff>1232720</xdr:colOff>
      <xdr:row>1</xdr:row>
      <xdr:rowOff>404089</xdr:rowOff>
    </xdr:to>
    <xdr:pic>
      <xdr:nvPicPr>
        <xdr:cNvPr id="2" name="Picture 1"/>
        <xdr:cNvPicPr>
          <a:picLocks noChangeAspect="1"/>
        </xdr:cNvPicPr>
      </xdr:nvPicPr>
      <xdr:blipFill rotWithShape="1">
        <a:blip xmlns:r="http://schemas.openxmlformats.org/officeDocument/2006/relationships" r:embed="rId1"/>
        <a:srcRect l="21704" t="47653" r="20853" b="40579"/>
        <a:stretch/>
      </xdr:blipFill>
      <xdr:spPr>
        <a:xfrm>
          <a:off x="1939636" y="458931"/>
          <a:ext cx="2314574" cy="412749"/>
        </a:xfrm>
        <a:prstGeom prst="rect">
          <a:avLst/>
        </a:prstGeom>
        <a:ln w="28575">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73025</xdr:rowOff>
    </xdr:from>
    <xdr:to>
      <xdr:col>1</xdr:col>
      <xdr:colOff>1704975</xdr:colOff>
      <xdr:row>0</xdr:row>
      <xdr:rowOff>542925</xdr:rowOff>
    </xdr:to>
    <xdr:pic>
      <xdr:nvPicPr>
        <xdr:cNvPr id="2" name="Picture 1"/>
        <xdr:cNvPicPr>
          <a:picLocks noChangeAspect="1"/>
        </xdr:cNvPicPr>
      </xdr:nvPicPr>
      <xdr:blipFill rotWithShape="1">
        <a:blip xmlns:r="http://schemas.openxmlformats.org/officeDocument/2006/relationships" r:embed="rId1"/>
        <a:srcRect l="21704" t="47653" r="20853" b="40579"/>
        <a:stretch/>
      </xdr:blipFill>
      <xdr:spPr>
        <a:xfrm>
          <a:off x="1" y="73025"/>
          <a:ext cx="2314574" cy="469900"/>
        </a:xfrm>
        <a:prstGeom prst="rect">
          <a:avLst/>
        </a:prstGeom>
        <a:ln w="28575">
          <a:solidFill>
            <a:schemeClr val="tx2"/>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73025</xdr:rowOff>
    </xdr:from>
    <xdr:to>
      <xdr:col>1</xdr:col>
      <xdr:colOff>609600</xdr:colOff>
      <xdr:row>1</xdr:row>
      <xdr:rowOff>0</xdr:rowOff>
    </xdr:to>
    <xdr:pic>
      <xdr:nvPicPr>
        <xdr:cNvPr id="2" name="Picture 1"/>
        <xdr:cNvPicPr>
          <a:picLocks noChangeAspect="1"/>
        </xdr:cNvPicPr>
      </xdr:nvPicPr>
      <xdr:blipFill rotWithShape="1">
        <a:blip xmlns:r="http://schemas.openxmlformats.org/officeDocument/2006/relationships" r:embed="rId1"/>
        <a:srcRect l="21704" t="47653" r="20853" b="40579"/>
        <a:stretch/>
      </xdr:blipFill>
      <xdr:spPr>
        <a:xfrm>
          <a:off x="1" y="73025"/>
          <a:ext cx="2314574" cy="469900"/>
        </a:xfrm>
        <a:prstGeom prst="rect">
          <a:avLst/>
        </a:prstGeom>
        <a:ln w="28575">
          <a:solidFill>
            <a:schemeClr val="tx2"/>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18"/>
  <sheetViews>
    <sheetView topLeftCell="A7" zoomScale="80" zoomScaleNormal="80" workbookViewId="0">
      <selection activeCell="C10" sqref="C10"/>
    </sheetView>
  </sheetViews>
  <sheetFormatPr defaultRowHeight="15" x14ac:dyDescent="0.25"/>
  <cols>
    <col min="1" max="1" width="7.140625" style="10" customWidth="1"/>
    <col min="2" max="2" width="38" style="6" customWidth="1"/>
    <col min="3" max="3" width="62.5703125" style="28" customWidth="1"/>
  </cols>
  <sheetData>
    <row r="1" spans="1:5" ht="36.75" customHeight="1" x14ac:dyDescent="0.25">
      <c r="A1" s="53" t="s">
        <v>59</v>
      </c>
      <c r="B1" s="54"/>
      <c r="C1" s="55"/>
    </row>
    <row r="2" spans="1:5" s="47" customFormat="1" ht="36.75" customHeight="1" x14ac:dyDescent="0.25">
      <c r="A2" s="59"/>
      <c r="B2" s="60"/>
      <c r="C2" s="61"/>
    </row>
    <row r="3" spans="1:5" ht="42" customHeight="1" x14ac:dyDescent="0.25">
      <c r="A3" s="56" t="s">
        <v>75</v>
      </c>
      <c r="B3" s="56"/>
      <c r="C3" s="56"/>
      <c r="D3" s="35"/>
      <c r="E3" s="36"/>
    </row>
    <row r="4" spans="1:5" ht="42" customHeight="1" x14ac:dyDescent="0.25">
      <c r="A4" s="57" t="s">
        <v>74</v>
      </c>
      <c r="B4" s="57"/>
      <c r="C4" s="57"/>
      <c r="D4" s="35"/>
      <c r="E4" s="34"/>
    </row>
    <row r="5" spans="1:5" ht="42" customHeight="1" x14ac:dyDescent="0.25">
      <c r="A5" s="58" t="s">
        <v>79</v>
      </c>
      <c r="B5" s="58"/>
      <c r="C5" s="58"/>
      <c r="D5" s="36"/>
      <c r="E5" s="36"/>
    </row>
    <row r="6" spans="1:5" x14ac:dyDescent="0.25">
      <c r="B6" s="27"/>
    </row>
    <row r="7" spans="1:5" ht="18.75" x14ac:dyDescent="0.3">
      <c r="A7" s="52" t="s">
        <v>25</v>
      </c>
      <c r="B7" s="52"/>
      <c r="C7" s="52"/>
    </row>
    <row r="8" spans="1:5" s="6" customFormat="1" ht="21.75" customHeight="1" x14ac:dyDescent="0.25">
      <c r="A8" s="31" t="s">
        <v>0</v>
      </c>
      <c r="B8" s="31" t="s">
        <v>3</v>
      </c>
      <c r="C8" s="48" t="s">
        <v>18</v>
      </c>
    </row>
    <row r="9" spans="1:5" s="38" customFormat="1" ht="45" customHeight="1" x14ac:dyDescent="0.25">
      <c r="A9" s="29">
        <v>1</v>
      </c>
      <c r="B9" s="37" t="s">
        <v>26</v>
      </c>
      <c r="C9" s="20" t="s">
        <v>67</v>
      </c>
    </row>
    <row r="10" spans="1:5" s="40" customFormat="1" ht="45" customHeight="1" x14ac:dyDescent="0.25">
      <c r="A10" s="30">
        <v>2</v>
      </c>
      <c r="B10" s="37" t="s">
        <v>24</v>
      </c>
      <c r="C10" s="20" t="s">
        <v>19</v>
      </c>
    </row>
    <row r="11" spans="1:5" s="40" customFormat="1" ht="45" customHeight="1" x14ac:dyDescent="0.25">
      <c r="A11" s="30">
        <v>3</v>
      </c>
      <c r="B11" s="37" t="s">
        <v>20</v>
      </c>
      <c r="C11" s="20" t="s">
        <v>68</v>
      </c>
    </row>
    <row r="12" spans="1:5" s="40" customFormat="1" ht="45" customHeight="1" x14ac:dyDescent="0.25">
      <c r="A12" s="29">
        <v>4</v>
      </c>
      <c r="B12" s="37" t="s">
        <v>21</v>
      </c>
      <c r="C12" s="20" t="s">
        <v>69</v>
      </c>
      <c r="D12" s="40" t="s">
        <v>72</v>
      </c>
    </row>
    <row r="13" spans="1:5" s="40" customFormat="1" ht="45" customHeight="1" x14ac:dyDescent="0.25">
      <c r="A13" s="30">
        <v>5</v>
      </c>
      <c r="B13" s="39" t="s">
        <v>23</v>
      </c>
      <c r="C13" s="20" t="s">
        <v>76</v>
      </c>
    </row>
    <row r="14" spans="1:5" s="40" customFormat="1" ht="45" customHeight="1" x14ac:dyDescent="0.25">
      <c r="A14" s="30">
        <v>6</v>
      </c>
      <c r="B14" s="39" t="s">
        <v>22</v>
      </c>
      <c r="C14" s="20" t="s">
        <v>77</v>
      </c>
      <c r="D14" s="40" t="s">
        <v>72</v>
      </c>
    </row>
    <row r="15" spans="1:5" s="40" customFormat="1" ht="45" customHeight="1" x14ac:dyDescent="0.25">
      <c r="A15" s="29">
        <v>7</v>
      </c>
      <c r="B15" s="39" t="s">
        <v>1</v>
      </c>
      <c r="C15" s="20" t="s">
        <v>70</v>
      </c>
      <c r="D15" s="40" t="s">
        <v>72</v>
      </c>
    </row>
    <row r="16" spans="1:5" s="40" customFormat="1" ht="45" customHeight="1" x14ac:dyDescent="0.25">
      <c r="A16" s="30">
        <v>8</v>
      </c>
      <c r="B16" s="39" t="s">
        <v>16</v>
      </c>
      <c r="C16" s="20" t="s">
        <v>78</v>
      </c>
      <c r="D16" s="40" t="s">
        <v>73</v>
      </c>
    </row>
    <row r="17" spans="1:4" s="40" customFormat="1" ht="45" customHeight="1" x14ac:dyDescent="0.25">
      <c r="A17" s="30">
        <v>9</v>
      </c>
      <c r="B17" s="39" t="s">
        <v>80</v>
      </c>
      <c r="C17" s="20" t="s">
        <v>60</v>
      </c>
      <c r="D17" s="40" t="s">
        <v>72</v>
      </c>
    </row>
    <row r="18" spans="1:4" s="40" customFormat="1" ht="45" customHeight="1" x14ac:dyDescent="0.25">
      <c r="A18" s="29">
        <v>10</v>
      </c>
      <c r="B18" s="39" t="s">
        <v>65</v>
      </c>
      <c r="C18" s="20" t="s">
        <v>71</v>
      </c>
      <c r="D18" s="40" t="s">
        <v>72</v>
      </c>
    </row>
  </sheetData>
  <mergeCells count="6">
    <mergeCell ref="A7:C7"/>
    <mergeCell ref="A1:C1"/>
    <mergeCell ref="A3:C3"/>
    <mergeCell ref="A4:C4"/>
    <mergeCell ref="A5:C5"/>
    <mergeCell ref="A2:C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S40"/>
  <sheetViews>
    <sheetView tabSelected="1" zoomScaleNormal="100" workbookViewId="0">
      <pane ySplit="3" topLeftCell="A19" activePane="bottomLeft" state="frozen"/>
      <selection pane="bottomLeft" activeCell="A27" sqref="A27:B27"/>
    </sheetView>
  </sheetViews>
  <sheetFormatPr defaultRowHeight="15" x14ac:dyDescent="0.25"/>
  <cols>
    <col min="1" max="1" width="9.140625" style="10"/>
    <col min="2" max="2" width="72.42578125" customWidth="1"/>
    <col min="3" max="3" width="6.7109375" customWidth="1"/>
    <col min="4" max="4" width="14.140625" customWidth="1"/>
    <col min="5" max="5" width="7.5703125" style="26" customWidth="1"/>
    <col min="6" max="6" width="7.42578125" customWidth="1"/>
    <col min="7" max="7" width="6.7109375" style="26" customWidth="1"/>
    <col min="8" max="8" width="6.7109375" customWidth="1"/>
    <col min="9" max="9" width="14" customWidth="1"/>
    <col min="10" max="28" width="9.140625" style="18"/>
  </cols>
  <sheetData>
    <row r="1" spans="1:253" ht="47.25" customHeight="1" thickBot="1" x14ac:dyDescent="0.3">
      <c r="A1" s="69" t="s">
        <v>81</v>
      </c>
      <c r="B1" s="70"/>
      <c r="C1" s="70"/>
      <c r="D1" s="70"/>
      <c r="E1" s="70"/>
      <c r="F1" s="70"/>
      <c r="G1" s="70"/>
      <c r="H1" s="70"/>
      <c r="I1" s="70"/>
    </row>
    <row r="2" spans="1:253" s="11" customFormat="1" ht="15.75" thickBot="1" x14ac:dyDescent="0.3">
      <c r="A2" s="77" t="s">
        <v>0</v>
      </c>
      <c r="B2" s="79" t="s">
        <v>3</v>
      </c>
      <c r="C2" s="83" t="s">
        <v>5</v>
      </c>
      <c r="D2" s="84"/>
      <c r="E2" s="84"/>
      <c r="F2" s="84"/>
      <c r="G2" s="84"/>
      <c r="H2" s="84"/>
      <c r="I2" s="84"/>
      <c r="J2" s="19"/>
      <c r="K2" s="19"/>
      <c r="L2" s="19"/>
      <c r="M2" s="19"/>
      <c r="N2" s="19"/>
      <c r="O2" s="19"/>
      <c r="P2" s="19"/>
      <c r="Q2" s="19"/>
      <c r="R2" s="19"/>
      <c r="S2" s="19"/>
      <c r="T2" s="19"/>
      <c r="U2" s="19"/>
      <c r="V2" s="19"/>
      <c r="W2" s="19"/>
      <c r="X2" s="19"/>
      <c r="Y2" s="19"/>
      <c r="Z2" s="19"/>
      <c r="AA2" s="19"/>
      <c r="AB2" s="19"/>
    </row>
    <row r="3" spans="1:253" s="11" customFormat="1" ht="15.75" thickBot="1" x14ac:dyDescent="0.3">
      <c r="A3" s="78"/>
      <c r="B3" s="80"/>
      <c r="C3" s="71" t="s">
        <v>27</v>
      </c>
      <c r="D3" s="72"/>
      <c r="E3" s="71" t="s">
        <v>8</v>
      </c>
      <c r="F3" s="72"/>
      <c r="G3" s="81" t="s">
        <v>9</v>
      </c>
      <c r="H3" s="82"/>
      <c r="I3" s="32" t="s">
        <v>64</v>
      </c>
      <c r="J3" s="19"/>
      <c r="K3" s="19"/>
      <c r="L3" s="19"/>
      <c r="M3" s="19"/>
      <c r="N3" s="19"/>
      <c r="O3" s="19"/>
      <c r="P3" s="19"/>
      <c r="Q3" s="19"/>
      <c r="R3" s="19"/>
      <c r="S3" s="19"/>
      <c r="T3" s="19"/>
      <c r="U3" s="19"/>
      <c r="V3" s="19"/>
      <c r="W3" s="19"/>
      <c r="X3" s="19"/>
      <c r="Y3" s="19"/>
      <c r="Z3" s="19"/>
      <c r="AA3" s="19"/>
      <c r="AB3" s="19"/>
    </row>
    <row r="4" spans="1:253" s="13" customFormat="1" ht="13.5" customHeight="1" x14ac:dyDescent="0.25">
      <c r="A4" s="73" t="s">
        <v>33</v>
      </c>
      <c r="B4" s="15" t="s">
        <v>7</v>
      </c>
      <c r="C4" s="12"/>
      <c r="D4" s="12"/>
      <c r="E4" s="23"/>
      <c r="F4" s="12"/>
      <c r="G4" s="23"/>
      <c r="H4" s="12"/>
      <c r="I4" s="12"/>
      <c r="J4" s="18"/>
      <c r="K4" s="18"/>
      <c r="L4" s="18"/>
      <c r="M4" s="18"/>
      <c r="N4" s="18"/>
      <c r="O4" s="18"/>
      <c r="P4" s="18"/>
      <c r="Q4" s="18"/>
      <c r="R4" s="18"/>
      <c r="S4" s="18"/>
      <c r="T4" s="18"/>
      <c r="U4" s="18"/>
      <c r="V4" s="18"/>
      <c r="W4" s="18"/>
      <c r="X4" s="18"/>
      <c r="Y4" s="18"/>
      <c r="Z4" s="18"/>
      <c r="AA4" s="18"/>
      <c r="AB4" s="18"/>
    </row>
    <row r="5" spans="1:253" s="6" customFormat="1" x14ac:dyDescent="0.2">
      <c r="A5" s="74"/>
      <c r="B5" s="16" t="s">
        <v>49</v>
      </c>
      <c r="C5" s="2">
        <v>5</v>
      </c>
      <c r="D5" s="2" t="s">
        <v>29</v>
      </c>
      <c r="E5" s="22">
        <v>80</v>
      </c>
      <c r="F5" s="7" t="s">
        <v>11</v>
      </c>
      <c r="G5" s="22">
        <v>3</v>
      </c>
      <c r="H5" s="7" t="s">
        <v>12</v>
      </c>
      <c r="I5" s="2">
        <f>E5*G5*C5</f>
        <v>1200</v>
      </c>
      <c r="J5" s="5"/>
      <c r="K5" s="5"/>
      <c r="L5" s="5"/>
      <c r="M5" s="5"/>
      <c r="N5" s="5"/>
      <c r="O5" s="5"/>
      <c r="P5" s="5"/>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3" s="6" customFormat="1" x14ac:dyDescent="0.2">
      <c r="A6" s="74"/>
      <c r="B6" s="16" t="s">
        <v>52</v>
      </c>
      <c r="C6" s="2">
        <v>25</v>
      </c>
      <c r="D6" s="2" t="s">
        <v>45</v>
      </c>
      <c r="E6" s="22">
        <v>8</v>
      </c>
      <c r="F6" s="7" t="s">
        <v>10</v>
      </c>
      <c r="G6" s="22">
        <v>3</v>
      </c>
      <c r="H6" s="7" t="s">
        <v>12</v>
      </c>
      <c r="I6" s="2">
        <f>E6*G6*C6</f>
        <v>600</v>
      </c>
      <c r="J6" s="5"/>
      <c r="K6" s="5"/>
      <c r="L6" s="5"/>
      <c r="M6" s="5"/>
      <c r="N6" s="5"/>
      <c r="O6" s="5"/>
      <c r="P6" s="5"/>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3" s="6" customFormat="1" x14ac:dyDescent="0.2">
      <c r="A7" s="74"/>
      <c r="B7" s="17" t="s">
        <v>4</v>
      </c>
      <c r="C7" s="2"/>
      <c r="D7" s="2"/>
      <c r="E7" s="21"/>
      <c r="F7" s="14"/>
      <c r="G7" s="21"/>
      <c r="H7" s="14"/>
      <c r="I7" s="3">
        <f>SUM(I5:I6)</f>
        <v>1800</v>
      </c>
      <c r="J7" s="5"/>
      <c r="K7" s="5"/>
      <c r="L7" s="5"/>
      <c r="M7" s="5"/>
      <c r="N7" s="5"/>
      <c r="O7" s="5"/>
      <c r="P7" s="5"/>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3" s="13" customFormat="1" x14ac:dyDescent="0.25">
      <c r="A8" s="74"/>
      <c r="B8" s="15" t="s">
        <v>2</v>
      </c>
      <c r="C8" s="12"/>
      <c r="D8" s="12"/>
      <c r="E8" s="23"/>
      <c r="F8" s="12"/>
      <c r="G8" s="23"/>
      <c r="H8" s="12"/>
      <c r="I8" s="12"/>
      <c r="J8" s="18"/>
      <c r="K8" s="18"/>
      <c r="L8" s="18"/>
      <c r="M8" s="18"/>
      <c r="N8" s="18"/>
      <c r="O8" s="18"/>
      <c r="P8" s="18"/>
      <c r="Q8" s="18"/>
      <c r="R8" s="18"/>
      <c r="S8" s="18"/>
      <c r="T8" s="18"/>
      <c r="U8" s="18"/>
      <c r="V8" s="18"/>
      <c r="W8" s="18"/>
      <c r="X8" s="18"/>
      <c r="Y8" s="18"/>
      <c r="Z8" s="18"/>
      <c r="AA8" s="18"/>
      <c r="AB8" s="18"/>
    </row>
    <row r="9" spans="1:253" s="6" customFormat="1" x14ac:dyDescent="0.2">
      <c r="A9" s="74"/>
      <c r="B9" s="2" t="s">
        <v>50</v>
      </c>
      <c r="C9" s="2">
        <v>50</v>
      </c>
      <c r="D9" s="2" t="s">
        <v>39</v>
      </c>
      <c r="E9" s="22">
        <v>80</v>
      </c>
      <c r="F9" s="2" t="s">
        <v>11</v>
      </c>
      <c r="G9" s="22"/>
      <c r="H9" s="2"/>
      <c r="I9" s="2">
        <f>E9*C9</f>
        <v>4000</v>
      </c>
      <c r="J9" s="4"/>
      <c r="K9" s="8"/>
      <c r="L9" s="8"/>
      <c r="M9" s="8"/>
      <c r="N9" s="8"/>
      <c r="O9" s="8"/>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3" s="6" customFormat="1" x14ac:dyDescent="0.2">
      <c r="A10" s="74"/>
      <c r="B10" s="3" t="s">
        <v>4</v>
      </c>
      <c r="C10" s="2"/>
      <c r="D10" s="2"/>
      <c r="E10" s="22"/>
      <c r="F10" s="2"/>
      <c r="G10" s="22"/>
      <c r="H10" s="2"/>
      <c r="I10" s="3">
        <f>SUM(I9)</f>
        <v>4000</v>
      </c>
      <c r="J10" s="4"/>
      <c r="K10" s="8"/>
      <c r="L10" s="8"/>
      <c r="M10" s="8"/>
      <c r="N10" s="8"/>
      <c r="O10" s="8"/>
      <c r="P10" s="8"/>
      <c r="Q10" s="8"/>
      <c r="R10" s="8"/>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3" s="13" customFormat="1" x14ac:dyDescent="0.25">
      <c r="A11" s="74"/>
      <c r="B11" s="15" t="s">
        <v>1</v>
      </c>
      <c r="C11" s="12"/>
      <c r="D11" s="12"/>
      <c r="E11" s="23"/>
      <c r="F11" s="12"/>
      <c r="G11" s="23"/>
      <c r="H11" s="12"/>
      <c r="I11" s="12"/>
      <c r="J11" s="18"/>
      <c r="K11" s="18"/>
      <c r="L11" s="18"/>
      <c r="M11" s="18"/>
      <c r="N11" s="18"/>
      <c r="O11" s="18"/>
      <c r="P11" s="18"/>
      <c r="Q11" s="18"/>
      <c r="R11" s="18"/>
      <c r="S11" s="18"/>
      <c r="T11" s="18"/>
      <c r="U11" s="18"/>
      <c r="V11" s="18"/>
      <c r="W11" s="18"/>
      <c r="X11" s="18"/>
      <c r="Y11" s="18"/>
      <c r="Z11" s="18"/>
      <c r="AA11" s="18"/>
      <c r="AB11" s="18"/>
    </row>
    <row r="12" spans="1:253" s="6" customFormat="1" ht="14.25" customHeight="1" x14ac:dyDescent="0.2">
      <c r="A12" s="74"/>
      <c r="B12" s="2" t="s">
        <v>62</v>
      </c>
      <c r="C12" s="2">
        <v>10</v>
      </c>
      <c r="D12" s="2" t="s">
        <v>46</v>
      </c>
      <c r="E12" s="22">
        <v>2</v>
      </c>
      <c r="F12" s="2" t="s">
        <v>47</v>
      </c>
      <c r="G12" s="22">
        <v>12</v>
      </c>
      <c r="H12" s="2" t="s">
        <v>13</v>
      </c>
      <c r="I12" s="2">
        <f>E12*G12*C12</f>
        <v>240</v>
      </c>
      <c r="J12" s="4"/>
      <c r="K12" s="5"/>
      <c r="L12" s="5"/>
      <c r="M12" s="5"/>
      <c r="N12" s="5"/>
      <c r="O12" s="5"/>
      <c r="P12" s="5"/>
      <c r="Q12" s="5"/>
      <c r="R12" s="5"/>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3" s="6" customFormat="1" ht="14.25" customHeight="1" x14ac:dyDescent="0.2">
      <c r="A13" s="74"/>
      <c r="B13" s="3" t="s">
        <v>4</v>
      </c>
      <c r="C13" s="2"/>
      <c r="D13" s="2"/>
      <c r="E13" s="22"/>
      <c r="F13" s="2"/>
      <c r="G13" s="22"/>
      <c r="H13" s="2"/>
      <c r="I13" s="3">
        <f>SUM(I12)</f>
        <v>240</v>
      </c>
      <c r="J13" s="4"/>
      <c r="K13" s="8"/>
      <c r="L13" s="8"/>
      <c r="M13" s="8"/>
      <c r="N13" s="8"/>
      <c r="O13" s="8"/>
      <c r="P13" s="8"/>
      <c r="Q13" s="8"/>
      <c r="R13" s="8"/>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3" s="13" customFormat="1" ht="13.5" customHeight="1" x14ac:dyDescent="0.25">
      <c r="A14" s="74"/>
      <c r="B14" s="15" t="s">
        <v>17</v>
      </c>
      <c r="C14" s="12"/>
      <c r="D14" s="12"/>
      <c r="E14" s="23"/>
      <c r="F14" s="12"/>
      <c r="G14" s="23"/>
      <c r="H14" s="12"/>
      <c r="I14" s="12"/>
      <c r="J14" s="18"/>
      <c r="K14" s="18"/>
      <c r="L14" s="18"/>
      <c r="M14" s="18"/>
      <c r="N14" s="18"/>
      <c r="O14" s="18"/>
      <c r="P14" s="18"/>
      <c r="Q14" s="18"/>
      <c r="R14" s="18"/>
      <c r="S14" s="18"/>
      <c r="T14" s="18"/>
      <c r="U14" s="18"/>
      <c r="V14" s="18"/>
      <c r="W14" s="18"/>
      <c r="X14" s="18"/>
      <c r="Y14" s="18"/>
      <c r="Z14" s="18"/>
      <c r="AA14" s="18"/>
      <c r="AB14" s="18"/>
    </row>
    <row r="15" spans="1:253" s="6" customFormat="1" x14ac:dyDescent="0.2">
      <c r="A15" s="74"/>
      <c r="B15" s="16" t="s">
        <v>53</v>
      </c>
      <c r="C15" s="2">
        <v>5</v>
      </c>
      <c r="D15" s="2" t="s">
        <v>29</v>
      </c>
      <c r="E15" s="22">
        <v>200</v>
      </c>
      <c r="F15" s="7" t="s">
        <v>11</v>
      </c>
      <c r="G15" s="22">
        <v>1</v>
      </c>
      <c r="H15" s="7" t="s">
        <v>12</v>
      </c>
      <c r="I15" s="2">
        <f>E15*G15*C15</f>
        <v>1000</v>
      </c>
      <c r="J15" s="5"/>
      <c r="K15" s="5"/>
      <c r="L15" s="5"/>
      <c r="M15" s="5"/>
      <c r="N15" s="5"/>
      <c r="O15" s="5"/>
      <c r="P15" s="5"/>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3" s="6" customFormat="1" x14ac:dyDescent="0.2">
      <c r="A16" s="74"/>
      <c r="B16" s="16" t="s">
        <v>52</v>
      </c>
      <c r="C16" s="2">
        <v>50</v>
      </c>
      <c r="D16" s="2" t="s">
        <v>45</v>
      </c>
      <c r="E16" s="22">
        <v>1</v>
      </c>
      <c r="F16" s="7" t="s">
        <v>10</v>
      </c>
      <c r="G16" s="22">
        <v>1</v>
      </c>
      <c r="H16" s="7" t="s">
        <v>12</v>
      </c>
      <c r="I16" s="2">
        <f>E16*G16*C16</f>
        <v>50</v>
      </c>
      <c r="J16" s="5"/>
      <c r="K16" s="5"/>
      <c r="L16" s="5"/>
      <c r="M16" s="5"/>
      <c r="N16" s="5"/>
      <c r="O16" s="5"/>
      <c r="P16" s="5"/>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3" s="6" customFormat="1" x14ac:dyDescent="0.2">
      <c r="A17" s="74"/>
      <c r="B17" s="16" t="s">
        <v>54</v>
      </c>
      <c r="C17" s="2">
        <v>30</v>
      </c>
      <c r="D17" s="2" t="s">
        <v>32</v>
      </c>
      <c r="E17" s="22">
        <v>1</v>
      </c>
      <c r="F17" s="7" t="s">
        <v>10</v>
      </c>
      <c r="G17" s="22">
        <v>1</v>
      </c>
      <c r="H17" s="7" t="s">
        <v>12</v>
      </c>
      <c r="I17" s="2">
        <f>E17*G17*C17</f>
        <v>30</v>
      </c>
      <c r="J17" s="5"/>
      <c r="K17" s="5"/>
      <c r="L17" s="5"/>
      <c r="M17" s="5"/>
      <c r="N17" s="5"/>
      <c r="O17" s="5"/>
      <c r="P17" s="5"/>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3" s="6" customFormat="1" x14ac:dyDescent="0.2">
      <c r="A18" s="74"/>
      <c r="B18" s="17" t="s">
        <v>4</v>
      </c>
      <c r="C18" s="2"/>
      <c r="D18" s="2"/>
      <c r="E18" s="21"/>
      <c r="F18" s="14"/>
      <c r="G18" s="21"/>
      <c r="H18" s="14"/>
      <c r="I18" s="3">
        <f>SUM(I15:I16)</f>
        <v>1050</v>
      </c>
      <c r="J18" s="5"/>
      <c r="K18" s="5"/>
      <c r="L18" s="5"/>
      <c r="M18" s="5"/>
      <c r="N18" s="5"/>
      <c r="O18" s="5"/>
      <c r="P18" s="5"/>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3" s="13" customFormat="1" x14ac:dyDescent="0.25">
      <c r="A19" s="74"/>
      <c r="B19" s="15" t="s">
        <v>6</v>
      </c>
      <c r="C19" s="12"/>
      <c r="D19" s="12"/>
      <c r="E19" s="23"/>
      <c r="F19" s="12"/>
      <c r="G19" s="23"/>
      <c r="H19" s="12"/>
      <c r="I19" s="12"/>
      <c r="J19" s="18"/>
      <c r="K19" s="18"/>
      <c r="L19" s="18"/>
      <c r="M19" s="18"/>
      <c r="N19" s="18"/>
      <c r="O19" s="18"/>
      <c r="P19" s="18"/>
      <c r="Q19" s="18"/>
      <c r="R19" s="18"/>
      <c r="S19" s="18"/>
      <c r="T19" s="18"/>
      <c r="U19" s="18"/>
      <c r="V19" s="18"/>
      <c r="W19" s="18"/>
      <c r="X19" s="18"/>
      <c r="Y19" s="18"/>
      <c r="Z19" s="18"/>
      <c r="AA19" s="18"/>
      <c r="AB19" s="18"/>
    </row>
    <row r="20" spans="1:253" s="6" customFormat="1" x14ac:dyDescent="0.2">
      <c r="A20" s="74"/>
      <c r="B20" s="2" t="s">
        <v>82</v>
      </c>
      <c r="C20" s="2">
        <v>1</v>
      </c>
      <c r="D20" s="2" t="s">
        <v>30</v>
      </c>
      <c r="E20" s="22">
        <v>30</v>
      </c>
      <c r="F20" s="2" t="s">
        <v>11</v>
      </c>
      <c r="G20" s="22">
        <v>12</v>
      </c>
      <c r="H20" s="2" t="s">
        <v>13</v>
      </c>
      <c r="I20" s="2">
        <f>E20*C20*G20</f>
        <v>360</v>
      </c>
      <c r="J20" s="4"/>
      <c r="K20" s="8"/>
      <c r="L20" s="8"/>
      <c r="M20" s="8"/>
      <c r="N20" s="8"/>
      <c r="O20" s="8"/>
      <c r="P20" s="8"/>
      <c r="Q20" s="8"/>
      <c r="R20" s="8"/>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6" customFormat="1" x14ac:dyDescent="0.2">
      <c r="A21" s="74"/>
      <c r="B21" s="2" t="s">
        <v>61</v>
      </c>
      <c r="C21" s="2">
        <v>5</v>
      </c>
      <c r="D21" s="2" t="s">
        <v>30</v>
      </c>
      <c r="E21" s="22">
        <v>80</v>
      </c>
      <c r="F21" s="2" t="s">
        <v>11</v>
      </c>
      <c r="G21" s="22"/>
      <c r="H21" s="2"/>
      <c r="I21" s="2">
        <f>E21*C21</f>
        <v>400</v>
      </c>
      <c r="J21" s="4"/>
      <c r="K21" s="8"/>
      <c r="L21" s="8"/>
      <c r="M21" s="8"/>
      <c r="N21" s="8"/>
      <c r="O21" s="8"/>
      <c r="P21" s="8"/>
      <c r="Q21" s="8"/>
      <c r="R21" s="8"/>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6" customFormat="1" x14ac:dyDescent="0.2">
      <c r="A22" s="74"/>
      <c r="B22" s="3" t="s">
        <v>4</v>
      </c>
      <c r="C22" s="2"/>
      <c r="D22" s="2"/>
      <c r="E22" s="22"/>
      <c r="F22" s="2"/>
      <c r="G22" s="22"/>
      <c r="H22" s="2"/>
      <c r="I22" s="3">
        <f>SUM(I20:I21)</f>
        <v>760</v>
      </c>
      <c r="J22" s="4"/>
      <c r="K22" s="8"/>
      <c r="L22" s="8"/>
      <c r="M22" s="8"/>
      <c r="N22" s="8"/>
      <c r="O22" s="8"/>
      <c r="P22" s="8"/>
      <c r="Q22" s="8"/>
      <c r="R22" s="8"/>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13" customFormat="1" x14ac:dyDescent="0.25">
      <c r="A23" s="74"/>
      <c r="B23" s="15" t="s">
        <v>34</v>
      </c>
      <c r="C23" s="12"/>
      <c r="D23" s="12"/>
      <c r="E23" s="23"/>
      <c r="F23" s="12"/>
      <c r="G23" s="23"/>
      <c r="H23" s="12"/>
      <c r="I23" s="12"/>
      <c r="J23" s="18"/>
      <c r="K23" s="18"/>
      <c r="L23" s="18"/>
      <c r="M23" s="18"/>
      <c r="N23" s="18"/>
      <c r="O23" s="18"/>
      <c r="P23" s="18"/>
      <c r="Q23" s="18"/>
      <c r="R23" s="18"/>
      <c r="S23" s="18"/>
      <c r="T23" s="18"/>
      <c r="U23" s="18"/>
      <c r="V23" s="18"/>
      <c r="W23" s="18"/>
      <c r="X23" s="18"/>
      <c r="Y23" s="18"/>
      <c r="Z23" s="18"/>
      <c r="AA23" s="18"/>
      <c r="AB23" s="18"/>
    </row>
    <row r="24" spans="1:253" s="6" customFormat="1" x14ac:dyDescent="0.2">
      <c r="A24" s="74"/>
      <c r="B24" s="2" t="s">
        <v>51</v>
      </c>
      <c r="C24" s="2">
        <v>40</v>
      </c>
      <c r="D24" s="2" t="s">
        <v>44</v>
      </c>
      <c r="E24" s="22"/>
      <c r="F24" s="2"/>
      <c r="G24" s="22">
        <v>12</v>
      </c>
      <c r="H24" s="2" t="s">
        <v>13</v>
      </c>
      <c r="I24" s="2">
        <f>G24*C24</f>
        <v>480</v>
      </c>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6" customFormat="1" x14ac:dyDescent="0.2">
      <c r="A25" s="74"/>
      <c r="B25" s="2" t="s">
        <v>63</v>
      </c>
      <c r="C25" s="2">
        <v>100</v>
      </c>
      <c r="D25" s="2" t="s">
        <v>35</v>
      </c>
      <c r="E25" s="22">
        <v>1</v>
      </c>
      <c r="F25" s="2" t="s">
        <v>15</v>
      </c>
      <c r="G25" s="22">
        <v>1</v>
      </c>
      <c r="H25" s="2" t="s">
        <v>36</v>
      </c>
      <c r="I25" s="2">
        <f>E25*G25*C25</f>
        <v>100</v>
      </c>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6" customFormat="1" x14ac:dyDescent="0.2">
      <c r="A26" s="75"/>
      <c r="B26" s="3" t="s">
        <v>4</v>
      </c>
      <c r="C26" s="2"/>
      <c r="D26" s="2"/>
      <c r="E26" s="22"/>
      <c r="F26" s="2"/>
      <c r="G26" s="22"/>
      <c r="H26" s="2"/>
      <c r="I26" s="3">
        <f>SUM(I24:I25)</f>
        <v>580</v>
      </c>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46" customFormat="1" x14ac:dyDescent="0.2">
      <c r="A27" s="65" t="s">
        <v>48</v>
      </c>
      <c r="B27" s="66"/>
      <c r="C27" s="9"/>
      <c r="D27" s="9"/>
      <c r="E27" s="25"/>
      <c r="F27" s="9"/>
      <c r="G27" s="25"/>
      <c r="H27" s="9"/>
      <c r="I27" s="33">
        <f>I26+I22+I18+I10+I7+I13</f>
        <v>8430</v>
      </c>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15" customHeight="1" x14ac:dyDescent="0.25">
      <c r="A28" s="76" t="s">
        <v>37</v>
      </c>
      <c r="B28" s="15" t="s">
        <v>38</v>
      </c>
      <c r="C28" s="12"/>
      <c r="D28" s="12"/>
      <c r="E28" s="23"/>
      <c r="F28" s="12"/>
      <c r="G28" s="23"/>
      <c r="H28" s="12"/>
      <c r="I28" s="12"/>
    </row>
    <row r="29" spans="1:253" x14ac:dyDescent="0.25">
      <c r="A29" s="74"/>
      <c r="B29" s="2" t="s">
        <v>66</v>
      </c>
      <c r="C29" s="1">
        <v>2</v>
      </c>
      <c r="D29" s="2" t="s">
        <v>30</v>
      </c>
      <c r="E29" s="22">
        <v>80</v>
      </c>
      <c r="F29" s="2" t="s">
        <v>11</v>
      </c>
      <c r="G29" s="24"/>
      <c r="H29" s="1"/>
      <c r="I29" s="41">
        <f>C29*E29</f>
        <v>160</v>
      </c>
    </row>
    <row r="30" spans="1:253" x14ac:dyDescent="0.25">
      <c r="A30" s="74"/>
      <c r="B30" s="2" t="s">
        <v>56</v>
      </c>
      <c r="C30" s="1">
        <v>1</v>
      </c>
      <c r="D30" s="2" t="s">
        <v>31</v>
      </c>
      <c r="E30" s="22">
        <v>80</v>
      </c>
      <c r="F30" s="2" t="s">
        <v>11</v>
      </c>
      <c r="G30" s="22">
        <v>12</v>
      </c>
      <c r="H30" s="2" t="s">
        <v>13</v>
      </c>
      <c r="I30" s="41">
        <f>C30*E30*G30</f>
        <v>960</v>
      </c>
    </row>
    <row r="31" spans="1:253" x14ac:dyDescent="0.25">
      <c r="A31" s="74"/>
      <c r="B31" s="3" t="s">
        <v>4</v>
      </c>
      <c r="C31" s="2"/>
      <c r="D31" s="2"/>
      <c r="E31" s="22"/>
      <c r="F31" s="2"/>
      <c r="G31" s="22"/>
      <c r="H31" s="2"/>
      <c r="I31" s="3">
        <f>SUM(I30:I30)</f>
        <v>960</v>
      </c>
    </row>
    <row r="32" spans="1:253" x14ac:dyDescent="0.25">
      <c r="A32" s="74"/>
      <c r="B32" s="15" t="s">
        <v>40</v>
      </c>
      <c r="C32" s="12"/>
      <c r="D32" s="12"/>
      <c r="E32" s="23"/>
      <c r="F32" s="12"/>
      <c r="G32" s="23"/>
      <c r="H32" s="12"/>
      <c r="I32" s="12"/>
    </row>
    <row r="33" spans="1:253" x14ac:dyDescent="0.25">
      <c r="A33" s="74"/>
      <c r="B33" s="2" t="s">
        <v>57</v>
      </c>
      <c r="C33" s="1">
        <v>50</v>
      </c>
      <c r="D33" s="2" t="s">
        <v>39</v>
      </c>
      <c r="E33" s="22">
        <v>80</v>
      </c>
      <c r="F33" s="2" t="s">
        <v>11</v>
      </c>
      <c r="G33" s="24"/>
      <c r="H33" s="1"/>
      <c r="I33" s="41">
        <f>C33*E33</f>
        <v>4000</v>
      </c>
    </row>
    <row r="34" spans="1:253" x14ac:dyDescent="0.25">
      <c r="A34" s="74"/>
      <c r="B34" s="2" t="s">
        <v>58</v>
      </c>
      <c r="C34" s="42">
        <v>7.5</v>
      </c>
      <c r="D34" s="2" t="s">
        <v>42</v>
      </c>
      <c r="E34" s="22">
        <v>80</v>
      </c>
      <c r="F34" s="2" t="s">
        <v>11</v>
      </c>
      <c r="G34" s="24"/>
      <c r="H34" s="1"/>
      <c r="I34" s="41">
        <f>C34*E34</f>
        <v>600</v>
      </c>
    </row>
    <row r="35" spans="1:253" x14ac:dyDescent="0.25">
      <c r="A35" s="74"/>
      <c r="B35" s="3" t="s">
        <v>4</v>
      </c>
      <c r="C35" s="2"/>
      <c r="D35" s="2"/>
      <c r="E35" s="22"/>
      <c r="F35" s="2"/>
      <c r="G35" s="22"/>
      <c r="H35" s="2"/>
      <c r="I35" s="3">
        <f>SUM(I33:I34)</f>
        <v>4600</v>
      </c>
    </row>
    <row r="36" spans="1:253" s="46" customFormat="1" x14ac:dyDescent="0.2">
      <c r="A36" s="65" t="s">
        <v>83</v>
      </c>
      <c r="B36" s="66"/>
      <c r="C36" s="9"/>
      <c r="D36" s="9"/>
      <c r="E36" s="25"/>
      <c r="F36" s="9"/>
      <c r="G36" s="25"/>
      <c r="H36" s="9"/>
      <c r="I36" s="33">
        <f>I35+I31</f>
        <v>5560</v>
      </c>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s="46" customFormat="1" ht="28.5" customHeight="1" x14ac:dyDescent="0.2">
      <c r="A37" s="67" t="s">
        <v>41</v>
      </c>
      <c r="B37" s="68"/>
      <c r="C37" s="43"/>
      <c r="D37" s="43"/>
      <c r="E37" s="44"/>
      <c r="F37" s="43"/>
      <c r="G37" s="44"/>
      <c r="H37" s="43"/>
      <c r="I37" s="51">
        <f>I36-I27</f>
        <v>-2870</v>
      </c>
      <c r="J37" s="51" t="s">
        <v>43</v>
      </c>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row r="39" spans="1:253" ht="15.75" thickBot="1" x14ac:dyDescent="0.3"/>
    <row r="40" spans="1:253" ht="16.5" thickBot="1" x14ac:dyDescent="0.3">
      <c r="A40" s="62" t="s">
        <v>84</v>
      </c>
      <c r="B40" s="63"/>
      <c r="C40" s="63"/>
      <c r="D40" s="63"/>
      <c r="E40" s="63"/>
      <c r="F40" s="63"/>
      <c r="G40" s="63"/>
      <c r="H40" s="63"/>
      <c r="I40" s="64"/>
    </row>
  </sheetData>
  <mergeCells count="13">
    <mergeCell ref="A40:I40"/>
    <mergeCell ref="A36:B36"/>
    <mergeCell ref="A37:B37"/>
    <mergeCell ref="A1:I1"/>
    <mergeCell ref="C3:D3"/>
    <mergeCell ref="E3:F3"/>
    <mergeCell ref="A27:B27"/>
    <mergeCell ref="A4:A26"/>
    <mergeCell ref="A28:A35"/>
    <mergeCell ref="A2:A3"/>
    <mergeCell ref="B2:B3"/>
    <mergeCell ref="G3:H3"/>
    <mergeCell ref="C2:I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37"/>
  <sheetViews>
    <sheetView topLeftCell="A19" workbookViewId="0">
      <selection activeCell="B31" sqref="B31"/>
    </sheetView>
  </sheetViews>
  <sheetFormatPr defaultRowHeight="15" x14ac:dyDescent="0.25"/>
  <cols>
    <col min="1" max="1" width="9.140625" style="10"/>
    <col min="2" max="2" width="72.42578125" customWidth="1"/>
    <col min="3" max="3" width="6.7109375" customWidth="1"/>
    <col min="4" max="4" width="14.140625" customWidth="1"/>
    <col min="5" max="5" width="7.5703125" style="26" customWidth="1"/>
    <col min="6" max="6" width="7.42578125" customWidth="1"/>
    <col min="7" max="7" width="6.7109375" style="26" customWidth="1"/>
    <col min="8" max="8" width="6.7109375" customWidth="1"/>
    <col min="9" max="9" width="14" customWidth="1"/>
    <col min="10" max="28" width="9.140625" style="18"/>
  </cols>
  <sheetData>
    <row r="1" spans="1:253" ht="47.25" customHeight="1" thickBot="1" x14ac:dyDescent="0.3">
      <c r="A1" s="69" t="s">
        <v>28</v>
      </c>
      <c r="B1" s="70"/>
      <c r="C1" s="70"/>
      <c r="D1" s="70"/>
      <c r="E1" s="70"/>
      <c r="F1" s="70"/>
      <c r="G1" s="70"/>
      <c r="H1" s="70"/>
      <c r="I1" s="70"/>
    </row>
    <row r="2" spans="1:253" s="11" customFormat="1" ht="15.75" thickBot="1" x14ac:dyDescent="0.3">
      <c r="A2" s="77" t="s">
        <v>0</v>
      </c>
      <c r="B2" s="79" t="s">
        <v>3</v>
      </c>
      <c r="C2" s="83" t="s">
        <v>5</v>
      </c>
      <c r="D2" s="84"/>
      <c r="E2" s="84"/>
      <c r="F2" s="84"/>
      <c r="G2" s="84"/>
      <c r="H2" s="84"/>
      <c r="I2" s="84"/>
      <c r="J2" s="19"/>
      <c r="K2" s="19"/>
      <c r="L2" s="19"/>
      <c r="M2" s="19"/>
      <c r="N2" s="19"/>
      <c r="O2" s="19"/>
      <c r="P2" s="19"/>
      <c r="Q2" s="19"/>
      <c r="R2" s="19"/>
      <c r="S2" s="19"/>
      <c r="T2" s="19"/>
      <c r="U2" s="19"/>
      <c r="V2" s="19"/>
      <c r="W2" s="19"/>
      <c r="X2" s="19"/>
      <c r="Y2" s="19"/>
      <c r="Z2" s="19"/>
      <c r="AA2" s="19"/>
      <c r="AB2" s="19"/>
    </row>
    <row r="3" spans="1:253" s="11" customFormat="1" ht="15.75" thickBot="1" x14ac:dyDescent="0.3">
      <c r="A3" s="78"/>
      <c r="B3" s="80"/>
      <c r="C3" s="71" t="s">
        <v>27</v>
      </c>
      <c r="D3" s="72"/>
      <c r="E3" s="71" t="s">
        <v>8</v>
      </c>
      <c r="F3" s="72"/>
      <c r="G3" s="81" t="s">
        <v>9</v>
      </c>
      <c r="H3" s="82"/>
      <c r="I3" s="32" t="s">
        <v>64</v>
      </c>
      <c r="J3" s="19"/>
      <c r="K3" s="19"/>
      <c r="L3" s="19"/>
      <c r="M3" s="19"/>
      <c r="N3" s="19"/>
      <c r="O3" s="19"/>
      <c r="P3" s="19"/>
      <c r="Q3" s="19"/>
      <c r="R3" s="19"/>
      <c r="S3" s="19"/>
      <c r="T3" s="19"/>
      <c r="U3" s="19"/>
      <c r="V3" s="19"/>
      <c r="W3" s="19"/>
      <c r="X3" s="19"/>
      <c r="Y3" s="19"/>
      <c r="Z3" s="19"/>
      <c r="AA3" s="19"/>
      <c r="AB3" s="19"/>
    </row>
    <row r="4" spans="1:253" s="13" customFormat="1" ht="13.5" customHeight="1" x14ac:dyDescent="0.25">
      <c r="A4" s="73" t="s">
        <v>33</v>
      </c>
      <c r="B4" s="15" t="s">
        <v>7</v>
      </c>
      <c r="C4" s="12"/>
      <c r="D4" s="12"/>
      <c r="E4" s="23"/>
      <c r="F4" s="12"/>
      <c r="G4" s="23"/>
      <c r="H4" s="12"/>
      <c r="I4" s="12"/>
      <c r="J4" s="18"/>
      <c r="K4" s="18"/>
      <c r="L4" s="18"/>
      <c r="M4" s="18"/>
      <c r="N4" s="18"/>
      <c r="O4" s="18"/>
      <c r="P4" s="18"/>
      <c r="Q4" s="18"/>
      <c r="R4" s="18"/>
      <c r="S4" s="18"/>
      <c r="T4" s="18"/>
      <c r="U4" s="18"/>
      <c r="V4" s="18"/>
      <c r="W4" s="18"/>
      <c r="X4" s="18"/>
      <c r="Y4" s="18"/>
      <c r="Z4" s="18"/>
      <c r="AA4" s="18"/>
      <c r="AB4" s="18"/>
    </row>
    <row r="5" spans="1:253" s="6" customFormat="1" x14ac:dyDescent="0.2">
      <c r="A5" s="74"/>
      <c r="B5" s="16" t="s">
        <v>49</v>
      </c>
      <c r="C5" s="2">
        <v>5</v>
      </c>
      <c r="D5" s="2" t="s">
        <v>29</v>
      </c>
      <c r="E5" s="49">
        <v>15</v>
      </c>
      <c r="F5" s="7" t="s">
        <v>11</v>
      </c>
      <c r="G5" s="22">
        <v>3</v>
      </c>
      <c r="H5" s="7" t="s">
        <v>12</v>
      </c>
      <c r="I5" s="2">
        <f>E5*G5*C5</f>
        <v>225</v>
      </c>
      <c r="J5" s="5"/>
      <c r="K5" s="5"/>
      <c r="L5" s="5"/>
      <c r="M5" s="5"/>
      <c r="N5" s="5"/>
      <c r="O5" s="5"/>
      <c r="P5" s="5"/>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3" s="6" customFormat="1" x14ac:dyDescent="0.2">
      <c r="A6" s="74"/>
      <c r="B6" s="16" t="s">
        <v>52</v>
      </c>
      <c r="C6" s="2">
        <v>25</v>
      </c>
      <c r="D6" s="2" t="s">
        <v>45</v>
      </c>
      <c r="E6" s="49">
        <v>1</v>
      </c>
      <c r="F6" s="7" t="s">
        <v>10</v>
      </c>
      <c r="G6" s="22">
        <v>3</v>
      </c>
      <c r="H6" s="7" t="s">
        <v>12</v>
      </c>
      <c r="I6" s="2">
        <f>E6*G6*C6</f>
        <v>75</v>
      </c>
      <c r="J6" s="5"/>
      <c r="K6" s="5"/>
      <c r="L6" s="5"/>
      <c r="M6" s="5"/>
      <c r="N6" s="5"/>
      <c r="O6" s="5"/>
      <c r="P6" s="5"/>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3" s="6" customFormat="1" x14ac:dyDescent="0.2">
      <c r="A7" s="74"/>
      <c r="B7" s="17" t="s">
        <v>4</v>
      </c>
      <c r="C7" s="2"/>
      <c r="D7" s="2"/>
      <c r="E7" s="21"/>
      <c r="F7" s="14"/>
      <c r="G7" s="21"/>
      <c r="H7" s="14"/>
      <c r="I7" s="3">
        <f>SUM(I5:I6)</f>
        <v>300</v>
      </c>
      <c r="J7" s="5"/>
      <c r="K7" s="5"/>
      <c r="L7" s="5"/>
      <c r="M7" s="5"/>
      <c r="N7" s="5"/>
      <c r="O7" s="5"/>
      <c r="P7" s="5"/>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3" s="13" customFormat="1" x14ac:dyDescent="0.25">
      <c r="A8" s="74"/>
      <c r="B8" s="15" t="s">
        <v>2</v>
      </c>
      <c r="C8" s="12"/>
      <c r="D8" s="12"/>
      <c r="E8" s="23"/>
      <c r="F8" s="12"/>
      <c r="G8" s="23"/>
      <c r="H8" s="12"/>
      <c r="I8" s="12"/>
      <c r="J8" s="18"/>
      <c r="K8" s="18"/>
      <c r="L8" s="18"/>
      <c r="M8" s="18"/>
      <c r="N8" s="18"/>
      <c r="O8" s="18"/>
      <c r="P8" s="18"/>
      <c r="Q8" s="18"/>
      <c r="R8" s="18"/>
      <c r="S8" s="18"/>
      <c r="T8" s="18"/>
      <c r="U8" s="18"/>
      <c r="V8" s="18"/>
      <c r="W8" s="18"/>
      <c r="X8" s="18"/>
      <c r="Y8" s="18"/>
      <c r="Z8" s="18"/>
      <c r="AA8" s="18"/>
      <c r="AB8" s="18"/>
    </row>
    <row r="9" spans="1:253" s="6" customFormat="1" x14ac:dyDescent="0.2">
      <c r="A9" s="74"/>
      <c r="B9" s="2" t="s">
        <v>50</v>
      </c>
      <c r="C9" s="2">
        <v>100</v>
      </c>
      <c r="D9" s="2" t="s">
        <v>39</v>
      </c>
      <c r="E9" s="22">
        <v>50</v>
      </c>
      <c r="F9" s="2" t="s">
        <v>11</v>
      </c>
      <c r="G9" s="22"/>
      <c r="H9" s="2"/>
      <c r="I9" s="2">
        <f>E9*C9</f>
        <v>5000</v>
      </c>
      <c r="J9" s="4"/>
      <c r="K9" s="8"/>
      <c r="L9" s="8"/>
      <c r="M9" s="8"/>
      <c r="N9" s="8"/>
      <c r="O9" s="8"/>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3" s="6" customFormat="1" x14ac:dyDescent="0.2">
      <c r="A10" s="74"/>
      <c r="B10" s="3" t="s">
        <v>4</v>
      </c>
      <c r="C10" s="2"/>
      <c r="D10" s="2"/>
      <c r="E10" s="22"/>
      <c r="F10" s="2"/>
      <c r="G10" s="22"/>
      <c r="H10" s="2"/>
      <c r="I10" s="3">
        <f>SUM(I9)</f>
        <v>5000</v>
      </c>
      <c r="J10" s="4"/>
      <c r="K10" s="8"/>
      <c r="L10" s="8"/>
      <c r="M10" s="8"/>
      <c r="N10" s="8"/>
      <c r="O10" s="8"/>
      <c r="P10" s="8"/>
      <c r="Q10" s="8"/>
      <c r="R10" s="8"/>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3" s="13" customFormat="1" x14ac:dyDescent="0.25">
      <c r="A11" s="74"/>
      <c r="B11" s="15" t="s">
        <v>1</v>
      </c>
      <c r="C11" s="12"/>
      <c r="D11" s="12"/>
      <c r="E11" s="23"/>
      <c r="F11" s="12"/>
      <c r="G11" s="23"/>
      <c r="H11" s="12"/>
      <c r="I11" s="12"/>
      <c r="J11" s="18"/>
      <c r="K11" s="18"/>
      <c r="L11" s="18"/>
      <c r="M11" s="18"/>
      <c r="N11" s="18"/>
      <c r="O11" s="18"/>
      <c r="P11" s="18"/>
      <c r="Q11" s="18"/>
      <c r="R11" s="18"/>
      <c r="S11" s="18"/>
      <c r="T11" s="18"/>
      <c r="U11" s="18"/>
      <c r="V11" s="18"/>
      <c r="W11" s="18"/>
      <c r="X11" s="18"/>
      <c r="Y11" s="18"/>
      <c r="Z11" s="18"/>
      <c r="AA11" s="18"/>
      <c r="AB11" s="18"/>
    </row>
    <row r="12" spans="1:253" s="6" customFormat="1" ht="14.25" customHeight="1" x14ac:dyDescent="0.2">
      <c r="A12" s="74"/>
      <c r="B12" s="2" t="s">
        <v>62</v>
      </c>
      <c r="C12" s="50">
        <v>5</v>
      </c>
      <c r="D12" s="2" t="s">
        <v>46</v>
      </c>
      <c r="E12" s="22">
        <v>2</v>
      </c>
      <c r="F12" s="2" t="s">
        <v>47</v>
      </c>
      <c r="G12" s="22">
        <v>12</v>
      </c>
      <c r="H12" s="2" t="s">
        <v>13</v>
      </c>
      <c r="I12" s="2">
        <f>E12*G12*C12</f>
        <v>120</v>
      </c>
      <c r="J12" s="4"/>
      <c r="K12" s="5"/>
      <c r="L12" s="5"/>
      <c r="M12" s="5"/>
      <c r="N12" s="5"/>
      <c r="O12" s="5"/>
      <c r="P12" s="5"/>
      <c r="Q12" s="5"/>
      <c r="R12" s="5"/>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3" s="6" customFormat="1" ht="14.25" customHeight="1" x14ac:dyDescent="0.2">
      <c r="A13" s="74"/>
      <c r="B13" s="3" t="s">
        <v>4</v>
      </c>
      <c r="C13" s="2"/>
      <c r="D13" s="2"/>
      <c r="E13" s="22"/>
      <c r="F13" s="2"/>
      <c r="G13" s="22"/>
      <c r="H13" s="2"/>
      <c r="I13" s="3">
        <f>SUM(I12)</f>
        <v>120</v>
      </c>
      <c r="J13" s="4"/>
      <c r="K13" s="8"/>
      <c r="L13" s="8"/>
      <c r="M13" s="8"/>
      <c r="N13" s="8"/>
      <c r="O13" s="8"/>
      <c r="P13" s="8"/>
      <c r="Q13" s="8"/>
      <c r="R13" s="8"/>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3" s="13" customFormat="1" ht="13.5" customHeight="1" x14ac:dyDescent="0.25">
      <c r="A14" s="74"/>
      <c r="B14" s="15" t="s">
        <v>17</v>
      </c>
      <c r="C14" s="12"/>
      <c r="D14" s="12"/>
      <c r="E14" s="23"/>
      <c r="F14" s="12"/>
      <c r="G14" s="23"/>
      <c r="H14" s="12"/>
      <c r="I14" s="12"/>
      <c r="J14" s="18"/>
      <c r="K14" s="18"/>
      <c r="L14" s="18"/>
      <c r="M14" s="18"/>
      <c r="N14" s="18"/>
      <c r="O14" s="18"/>
      <c r="P14" s="18"/>
      <c r="Q14" s="18"/>
      <c r="R14" s="18"/>
      <c r="S14" s="18"/>
      <c r="T14" s="18"/>
      <c r="U14" s="18"/>
      <c r="V14" s="18"/>
      <c r="W14" s="18"/>
      <c r="X14" s="18"/>
      <c r="Y14" s="18"/>
      <c r="Z14" s="18"/>
      <c r="AA14" s="18"/>
      <c r="AB14" s="18"/>
    </row>
    <row r="15" spans="1:253" s="6" customFormat="1" x14ac:dyDescent="0.2">
      <c r="A15" s="74"/>
      <c r="B15" s="16" t="s">
        <v>53</v>
      </c>
      <c r="C15" s="50">
        <v>3</v>
      </c>
      <c r="D15" s="2" t="s">
        <v>29</v>
      </c>
      <c r="E15" s="22">
        <v>200</v>
      </c>
      <c r="F15" s="7" t="s">
        <v>11</v>
      </c>
      <c r="G15" s="22">
        <v>1</v>
      </c>
      <c r="H15" s="7" t="s">
        <v>12</v>
      </c>
      <c r="I15" s="2">
        <f>E15*G15*C15</f>
        <v>600</v>
      </c>
      <c r="J15" s="5"/>
      <c r="K15" s="5"/>
      <c r="L15" s="5"/>
      <c r="M15" s="5"/>
      <c r="N15" s="5"/>
      <c r="O15" s="5"/>
      <c r="P15" s="5"/>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3" s="6" customFormat="1" x14ac:dyDescent="0.2">
      <c r="A16" s="74"/>
      <c r="B16" s="16" t="s">
        <v>52</v>
      </c>
      <c r="C16" s="2">
        <v>50</v>
      </c>
      <c r="D16" s="2" t="s">
        <v>45</v>
      </c>
      <c r="E16" s="22">
        <v>1</v>
      </c>
      <c r="F16" s="7" t="s">
        <v>10</v>
      </c>
      <c r="G16" s="22">
        <v>1</v>
      </c>
      <c r="H16" s="7" t="s">
        <v>12</v>
      </c>
      <c r="I16" s="2">
        <f>E16*G16*C16</f>
        <v>50</v>
      </c>
      <c r="J16" s="5"/>
      <c r="K16" s="5"/>
      <c r="L16" s="5"/>
      <c r="M16" s="5"/>
      <c r="N16" s="5"/>
      <c r="O16" s="5"/>
      <c r="P16" s="5"/>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3" s="6" customFormat="1" x14ac:dyDescent="0.2">
      <c r="A17" s="74"/>
      <c r="B17" s="16" t="s">
        <v>54</v>
      </c>
      <c r="C17" s="50">
        <v>20</v>
      </c>
      <c r="D17" s="2" t="s">
        <v>32</v>
      </c>
      <c r="E17" s="22">
        <v>1</v>
      </c>
      <c r="F17" s="7" t="s">
        <v>10</v>
      </c>
      <c r="G17" s="22">
        <v>1</v>
      </c>
      <c r="H17" s="7" t="s">
        <v>12</v>
      </c>
      <c r="I17" s="2">
        <f>E17*G17*C17</f>
        <v>20</v>
      </c>
      <c r="J17" s="5"/>
      <c r="K17" s="5"/>
      <c r="L17" s="5"/>
      <c r="M17" s="5"/>
      <c r="N17" s="5"/>
      <c r="O17" s="5"/>
      <c r="P17" s="5"/>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3" s="6" customFormat="1" x14ac:dyDescent="0.2">
      <c r="A18" s="74"/>
      <c r="B18" s="17" t="s">
        <v>4</v>
      </c>
      <c r="C18" s="2"/>
      <c r="D18" s="2"/>
      <c r="E18" s="21"/>
      <c r="F18" s="14"/>
      <c r="G18" s="21"/>
      <c r="H18" s="14"/>
      <c r="I18" s="3">
        <f>SUM(I15:I16)</f>
        <v>650</v>
      </c>
      <c r="J18" s="5"/>
      <c r="K18" s="5"/>
      <c r="L18" s="5"/>
      <c r="M18" s="5"/>
      <c r="N18" s="5"/>
      <c r="O18" s="5"/>
      <c r="P18" s="5"/>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3" s="13" customFormat="1" x14ac:dyDescent="0.25">
      <c r="A19" s="74"/>
      <c r="B19" s="15" t="s">
        <v>6</v>
      </c>
      <c r="C19" s="12"/>
      <c r="D19" s="12"/>
      <c r="E19" s="23"/>
      <c r="F19" s="12"/>
      <c r="G19" s="23"/>
      <c r="H19" s="12"/>
      <c r="I19" s="12"/>
      <c r="J19" s="18"/>
      <c r="K19" s="18"/>
      <c r="L19" s="18"/>
      <c r="M19" s="18"/>
      <c r="N19" s="18"/>
      <c r="O19" s="18"/>
      <c r="P19" s="18"/>
      <c r="Q19" s="18"/>
      <c r="R19" s="18"/>
      <c r="S19" s="18"/>
      <c r="T19" s="18"/>
      <c r="U19" s="18"/>
      <c r="V19" s="18"/>
      <c r="W19" s="18"/>
      <c r="X19" s="18"/>
      <c r="Y19" s="18"/>
      <c r="Z19" s="18"/>
      <c r="AA19" s="18"/>
      <c r="AB19" s="18"/>
    </row>
    <row r="20" spans="1:253" s="6" customFormat="1" x14ac:dyDescent="0.2">
      <c r="A20" s="74"/>
      <c r="B20" s="2" t="s">
        <v>55</v>
      </c>
      <c r="C20" s="50">
        <v>0.5</v>
      </c>
      <c r="D20" s="2" t="s">
        <v>30</v>
      </c>
      <c r="E20" s="22">
        <v>50</v>
      </c>
      <c r="F20" s="2" t="s">
        <v>14</v>
      </c>
      <c r="G20" s="22">
        <v>12</v>
      </c>
      <c r="H20" s="2" t="s">
        <v>13</v>
      </c>
      <c r="I20" s="2">
        <f>E20*C20*G20</f>
        <v>300</v>
      </c>
      <c r="J20" s="4"/>
      <c r="K20" s="8"/>
      <c r="L20" s="8"/>
      <c r="M20" s="8"/>
      <c r="N20" s="8"/>
      <c r="O20" s="8"/>
      <c r="P20" s="8"/>
      <c r="Q20" s="8"/>
      <c r="R20" s="8"/>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6" customFormat="1" x14ac:dyDescent="0.2">
      <c r="A21" s="74"/>
      <c r="B21" s="2" t="s">
        <v>61</v>
      </c>
      <c r="C21" s="2">
        <v>5</v>
      </c>
      <c r="D21" s="2" t="s">
        <v>30</v>
      </c>
      <c r="E21" s="49">
        <v>10</v>
      </c>
      <c r="F21" s="2" t="s">
        <v>11</v>
      </c>
      <c r="G21" s="22"/>
      <c r="H21" s="2"/>
      <c r="I21" s="2">
        <f>E21*C21</f>
        <v>50</v>
      </c>
      <c r="J21" s="4"/>
      <c r="K21" s="8"/>
      <c r="L21" s="8"/>
      <c r="M21" s="8"/>
      <c r="N21" s="8"/>
      <c r="O21" s="8"/>
      <c r="P21" s="8"/>
      <c r="Q21" s="8"/>
      <c r="R21" s="8"/>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6" customFormat="1" x14ac:dyDescent="0.2">
      <c r="A22" s="74"/>
      <c r="B22" s="3" t="s">
        <v>4</v>
      </c>
      <c r="C22" s="2"/>
      <c r="D22" s="2"/>
      <c r="E22" s="22"/>
      <c r="F22" s="2"/>
      <c r="G22" s="22"/>
      <c r="H22" s="2"/>
      <c r="I22" s="3">
        <f>SUM(I20:I21)</f>
        <v>350</v>
      </c>
      <c r="J22" s="4"/>
      <c r="K22" s="8"/>
      <c r="L22" s="8"/>
      <c r="M22" s="8"/>
      <c r="N22" s="8"/>
      <c r="O22" s="8"/>
      <c r="P22" s="8"/>
      <c r="Q22" s="8"/>
      <c r="R22" s="8"/>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13" customFormat="1" x14ac:dyDescent="0.25">
      <c r="A23" s="74"/>
      <c r="B23" s="15" t="s">
        <v>34</v>
      </c>
      <c r="C23" s="12"/>
      <c r="D23" s="12"/>
      <c r="E23" s="23"/>
      <c r="F23" s="12"/>
      <c r="G23" s="23"/>
      <c r="H23" s="12"/>
      <c r="I23" s="12"/>
      <c r="J23" s="18"/>
      <c r="K23" s="18"/>
      <c r="L23" s="18"/>
      <c r="M23" s="18"/>
      <c r="N23" s="18"/>
      <c r="O23" s="18"/>
      <c r="P23" s="18"/>
      <c r="Q23" s="18"/>
      <c r="R23" s="18"/>
      <c r="S23" s="18"/>
      <c r="T23" s="18"/>
      <c r="U23" s="18"/>
      <c r="V23" s="18"/>
      <c r="W23" s="18"/>
      <c r="X23" s="18"/>
      <c r="Y23" s="18"/>
      <c r="Z23" s="18"/>
      <c r="AA23" s="18"/>
      <c r="AB23" s="18"/>
    </row>
    <row r="24" spans="1:253" s="6" customFormat="1" x14ac:dyDescent="0.2">
      <c r="A24" s="74"/>
      <c r="B24" s="2" t="s">
        <v>51</v>
      </c>
      <c r="C24" s="50">
        <v>20</v>
      </c>
      <c r="D24" s="2" t="s">
        <v>44</v>
      </c>
      <c r="E24" s="22"/>
      <c r="F24" s="2"/>
      <c r="G24" s="22">
        <v>12</v>
      </c>
      <c r="H24" s="2" t="s">
        <v>13</v>
      </c>
      <c r="I24" s="2">
        <f>G24*C24</f>
        <v>240</v>
      </c>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6" customFormat="1" x14ac:dyDescent="0.2">
      <c r="A25" s="74"/>
      <c r="B25" s="2" t="s">
        <v>63</v>
      </c>
      <c r="C25" s="50">
        <v>50</v>
      </c>
      <c r="D25" s="2" t="s">
        <v>35</v>
      </c>
      <c r="E25" s="22">
        <v>1</v>
      </c>
      <c r="F25" s="2" t="s">
        <v>15</v>
      </c>
      <c r="G25" s="22">
        <v>1</v>
      </c>
      <c r="H25" s="2" t="s">
        <v>36</v>
      </c>
      <c r="I25" s="2">
        <f>E25*G25*C25</f>
        <v>50</v>
      </c>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6" customFormat="1" x14ac:dyDescent="0.2">
      <c r="A26" s="75"/>
      <c r="B26" s="3" t="s">
        <v>4</v>
      </c>
      <c r="C26" s="2"/>
      <c r="D26" s="2"/>
      <c r="E26" s="22"/>
      <c r="F26" s="2"/>
      <c r="G26" s="22"/>
      <c r="H26" s="2"/>
      <c r="I26" s="3">
        <f>SUM(I24:I25)</f>
        <v>290</v>
      </c>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46" customFormat="1" x14ac:dyDescent="0.2">
      <c r="A27" s="65" t="s">
        <v>48</v>
      </c>
      <c r="B27" s="66"/>
      <c r="C27" s="9"/>
      <c r="D27" s="9"/>
      <c r="E27" s="25"/>
      <c r="F27" s="9"/>
      <c r="G27" s="25"/>
      <c r="H27" s="9"/>
      <c r="I27" s="33">
        <f>I26+I22+I18+I10+I7+I13</f>
        <v>6710</v>
      </c>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15" customHeight="1" x14ac:dyDescent="0.25">
      <c r="A28" s="76" t="s">
        <v>37</v>
      </c>
      <c r="B28" s="15" t="s">
        <v>38</v>
      </c>
      <c r="C28" s="12"/>
      <c r="D28" s="12"/>
      <c r="E28" s="23"/>
      <c r="F28" s="12"/>
      <c r="G28" s="23"/>
      <c r="H28" s="12"/>
      <c r="I28" s="12"/>
    </row>
    <row r="29" spans="1:253" x14ac:dyDescent="0.25">
      <c r="A29" s="74"/>
      <c r="B29" s="2" t="s">
        <v>66</v>
      </c>
      <c r="C29" s="1">
        <v>2</v>
      </c>
      <c r="D29" s="2" t="s">
        <v>30</v>
      </c>
      <c r="E29" s="22">
        <v>50</v>
      </c>
      <c r="F29" s="2" t="s">
        <v>11</v>
      </c>
      <c r="G29" s="24"/>
      <c r="H29" s="1"/>
      <c r="I29" s="41">
        <f>C29*E29</f>
        <v>100</v>
      </c>
    </row>
    <row r="30" spans="1:253" x14ac:dyDescent="0.25">
      <c r="A30" s="74"/>
      <c r="B30" s="2" t="s">
        <v>56</v>
      </c>
      <c r="C30" s="1">
        <v>1</v>
      </c>
      <c r="D30" s="2" t="s">
        <v>31</v>
      </c>
      <c r="E30" s="22">
        <v>50</v>
      </c>
      <c r="F30" s="2" t="s">
        <v>11</v>
      </c>
      <c r="G30" s="22">
        <v>12</v>
      </c>
      <c r="H30" s="2" t="s">
        <v>13</v>
      </c>
      <c r="I30" s="41">
        <f>C30*E30*G30</f>
        <v>600</v>
      </c>
    </row>
    <row r="31" spans="1:253" x14ac:dyDescent="0.25">
      <c r="A31" s="74"/>
      <c r="B31" s="3" t="s">
        <v>4</v>
      </c>
      <c r="C31" s="2"/>
      <c r="D31" s="2"/>
      <c r="E31" s="22"/>
      <c r="F31" s="2"/>
      <c r="G31" s="22"/>
      <c r="H31" s="2"/>
      <c r="I31" s="3">
        <f>SUM(I30:I30)</f>
        <v>600</v>
      </c>
    </row>
    <row r="32" spans="1:253" x14ac:dyDescent="0.25">
      <c r="A32" s="74"/>
      <c r="B32" s="15" t="s">
        <v>40</v>
      </c>
      <c r="C32" s="12"/>
      <c r="D32" s="12"/>
      <c r="E32" s="23"/>
      <c r="F32" s="12"/>
      <c r="G32" s="23"/>
      <c r="H32" s="12"/>
      <c r="I32" s="12"/>
    </row>
    <row r="33" spans="1:253" x14ac:dyDescent="0.25">
      <c r="A33" s="74"/>
      <c r="B33" s="2" t="s">
        <v>57</v>
      </c>
      <c r="C33" s="1">
        <v>100</v>
      </c>
      <c r="D33" s="2" t="s">
        <v>39</v>
      </c>
      <c r="E33" s="22">
        <v>50</v>
      </c>
      <c r="F33" s="2" t="s">
        <v>11</v>
      </c>
      <c r="G33" s="24"/>
      <c r="H33" s="1"/>
      <c r="I33" s="41">
        <f>C33*E33</f>
        <v>5000</v>
      </c>
    </row>
    <row r="34" spans="1:253" x14ac:dyDescent="0.25">
      <c r="A34" s="74"/>
      <c r="B34" s="2" t="s">
        <v>58</v>
      </c>
      <c r="C34" s="42">
        <v>15</v>
      </c>
      <c r="D34" s="2" t="s">
        <v>42</v>
      </c>
      <c r="E34" s="22">
        <v>50</v>
      </c>
      <c r="F34" s="2" t="s">
        <v>11</v>
      </c>
      <c r="G34" s="24"/>
      <c r="H34" s="1"/>
      <c r="I34" s="41">
        <f>C34*E34</f>
        <v>750</v>
      </c>
    </row>
    <row r="35" spans="1:253" x14ac:dyDescent="0.25">
      <c r="A35" s="74"/>
      <c r="B35" s="3" t="s">
        <v>4</v>
      </c>
      <c r="C35" s="2"/>
      <c r="D35" s="2"/>
      <c r="E35" s="22"/>
      <c r="F35" s="2"/>
      <c r="G35" s="22"/>
      <c r="H35" s="2"/>
      <c r="I35" s="3">
        <f>SUM(I33:I34)</f>
        <v>5750</v>
      </c>
    </row>
    <row r="36" spans="1:253" s="46" customFormat="1" x14ac:dyDescent="0.2">
      <c r="A36" s="65" t="s">
        <v>48</v>
      </c>
      <c r="B36" s="66"/>
      <c r="C36" s="9"/>
      <c r="D36" s="9"/>
      <c r="E36" s="25"/>
      <c r="F36" s="9"/>
      <c r="G36" s="25"/>
      <c r="H36" s="9"/>
      <c r="I36" s="33">
        <f>I35+I31</f>
        <v>6350</v>
      </c>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s="46" customFormat="1" ht="28.5" customHeight="1" x14ac:dyDescent="0.2">
      <c r="A37" s="67" t="s">
        <v>41</v>
      </c>
      <c r="B37" s="68"/>
      <c r="C37" s="43"/>
      <c r="D37" s="43"/>
      <c r="E37" s="44"/>
      <c r="F37" s="43"/>
      <c r="G37" s="44"/>
      <c r="H37" s="43"/>
      <c r="I37" s="45">
        <f>I36-I27</f>
        <v>-360</v>
      </c>
      <c r="J37" s="45" t="s">
        <v>43</v>
      </c>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sheetData>
  <mergeCells count="12">
    <mergeCell ref="A4:A26"/>
    <mergeCell ref="A27:B27"/>
    <mergeCell ref="A28:A35"/>
    <mergeCell ref="A36:B36"/>
    <mergeCell ref="A37:B37"/>
    <mergeCell ref="A1:I1"/>
    <mergeCell ref="A2:A3"/>
    <mergeCell ref="B2:B3"/>
    <mergeCell ref="C2:I2"/>
    <mergeCell ref="C3:D3"/>
    <mergeCell ref="E3:F3"/>
    <mergeCell ref="G3:H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work plan</vt:lpstr>
      <vt:lpstr>budget for 1 year - 50 women</vt: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Tumaini</dc:creator>
  <cp:lastModifiedBy>Tumaini</cp:lastModifiedBy>
  <dcterms:created xsi:type="dcterms:W3CDTF">2018-04-16T11:16:17Z</dcterms:created>
  <dcterms:modified xsi:type="dcterms:W3CDTF">2018-05-16T09:51:46Z</dcterms:modified>
</cp:coreProperties>
</file>