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G8" i="1" s="1"/>
  <c r="F7" i="1"/>
  <c r="G7" i="1" s="1"/>
  <c r="F6" i="1"/>
  <c r="F5" i="1" s="1"/>
  <c r="F9" i="1" s="1"/>
  <c r="F10" i="1" s="1"/>
  <c r="F11" i="1" s="1"/>
  <c r="G6" i="1" l="1"/>
  <c r="G5" i="1" s="1"/>
  <c r="G9" i="1" s="1"/>
  <c r="G10" i="1" s="1"/>
  <c r="G11" i="1" s="1"/>
</calcChain>
</file>

<file path=xl/sharedStrings.xml><?xml version="1.0" encoding="utf-8"?>
<sst xmlns="http://schemas.openxmlformats.org/spreadsheetml/2006/main" count="28" uniqueCount="26">
  <si>
    <t>USD=PKR</t>
  </si>
  <si>
    <t xml:space="preserve">Project title: </t>
  </si>
  <si>
    <t>Earthquake Reconstruction in Kashmir</t>
  </si>
  <si>
    <t xml:space="preserve">Duration </t>
  </si>
  <si>
    <t>Code</t>
  </si>
  <si>
    <t>Particulars</t>
  </si>
  <si>
    <t>No. of Units</t>
  </si>
  <si>
    <t>Unit</t>
  </si>
  <si>
    <t>Price per  Unit</t>
  </si>
  <si>
    <t>Total in local currency PKR</t>
  </si>
  <si>
    <t>Total in USD</t>
  </si>
  <si>
    <t>B</t>
  </si>
  <si>
    <t>Reconstruction of Houses</t>
  </si>
  <si>
    <t>B.1</t>
  </si>
  <si>
    <t>Fully demaged houses Construction (14*14)</t>
  </si>
  <si>
    <t>Houses</t>
  </si>
  <si>
    <t>B.2</t>
  </si>
  <si>
    <t>Fully demaged washroom Construction (6*6)</t>
  </si>
  <si>
    <t>B.5</t>
  </si>
  <si>
    <t>Livilihood (280+473)</t>
  </si>
  <si>
    <t>D</t>
  </si>
  <si>
    <t>Sub Total of A+B+C</t>
  </si>
  <si>
    <t>E</t>
  </si>
  <si>
    <r>
      <t xml:space="preserve">admin. costs of the applicant </t>
    </r>
    <r>
      <rPr>
        <sz val="10"/>
        <color indexed="8"/>
        <rFont val="Arial"/>
        <family val="2"/>
      </rPr>
      <t>(2%)</t>
    </r>
  </si>
  <si>
    <t xml:space="preserve">Total cost </t>
  </si>
  <si>
    <t>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</si>
</sst>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_);_(* \(#,##0.000\);_(* &quot;-&quot;??_);_(@_)"/>
    <numFmt numFmtId="165" formatCode="#,##0.00;[Red]\ \ \-#,##0.00;\ \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164" fontId="2" fillId="0" borderId="2" xfId="1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 wrapText="1"/>
    </xf>
    <xf numFmtId="1" fontId="3" fillId="2" borderId="0" xfId="0" applyNumberFormat="1" applyFont="1" applyFill="1" applyBorder="1" applyAlignment="1" applyProtection="1">
      <alignment horizontal="left" vertical="center"/>
    </xf>
    <xf numFmtId="165" fontId="4" fillId="2" borderId="0" xfId="0" applyNumberFormat="1" applyFont="1" applyFill="1" applyBorder="1" applyAlignment="1" applyProtection="1">
      <alignment horizontal="center" vertical="center" wrapText="1"/>
    </xf>
    <xf numFmtId="166" fontId="4" fillId="2" borderId="0" xfId="1" applyNumberFormat="1" applyFont="1" applyFill="1" applyAlignment="1" applyProtection="1">
      <alignment horizontal="right" vertical="center"/>
    </xf>
    <xf numFmtId="166" fontId="2" fillId="0" borderId="0" xfId="1" applyNumberFormat="1" applyFont="1" applyAlignment="1" applyProtection="1">
      <alignment vertical="center"/>
    </xf>
    <xf numFmtId="43" fontId="5" fillId="0" borderId="2" xfId="1" applyNumberFormat="1" applyFont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left" vertical="center"/>
    </xf>
    <xf numFmtId="166" fontId="2" fillId="2" borderId="0" xfId="1" applyNumberFormat="1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1" fontId="7" fillId="3" borderId="2" xfId="0" applyNumberFormat="1" applyFont="1" applyFill="1" applyBorder="1" applyAlignment="1" applyProtection="1">
      <alignment horizontal="center" vertical="center" wrapText="1"/>
    </xf>
    <xf numFmtId="165" fontId="7" fillId="3" borderId="2" xfId="0" applyNumberFormat="1" applyFont="1" applyFill="1" applyBorder="1" applyAlignment="1" applyProtection="1">
      <alignment horizontal="center" vertical="center"/>
    </xf>
    <xf numFmtId="166" fontId="7" fillId="3" borderId="2" xfId="1" applyNumberFormat="1" applyFont="1" applyFill="1" applyBorder="1" applyAlignment="1" applyProtection="1">
      <alignment horizontal="center" vertical="center" wrapText="1"/>
    </xf>
    <xf numFmtId="166" fontId="5" fillId="3" borderId="2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vertical="center"/>
      <protection locked="0"/>
    </xf>
    <xf numFmtId="0" fontId="9" fillId="5" borderId="2" xfId="2" applyFont="1" applyFill="1" applyBorder="1" applyAlignment="1">
      <alignment vertical="center" wrapText="1"/>
    </xf>
    <xf numFmtId="1" fontId="10" fillId="4" borderId="3" xfId="0" applyNumberFormat="1" applyFont="1" applyFill="1" applyBorder="1" applyAlignment="1" applyProtection="1">
      <alignment horizontal="center" vertical="center"/>
      <protection locked="0"/>
    </xf>
    <xf numFmtId="165" fontId="10" fillId="4" borderId="3" xfId="0" applyNumberFormat="1" applyFont="1" applyFill="1" applyBorder="1" applyAlignment="1" applyProtection="1">
      <alignment horizontal="center" vertical="center"/>
      <protection locked="0"/>
    </xf>
    <xf numFmtId="166" fontId="10" fillId="4" borderId="3" xfId="1" applyNumberFormat="1" applyFont="1" applyFill="1" applyBorder="1" applyAlignment="1" applyProtection="1">
      <alignment horizontal="right" vertical="center"/>
      <protection locked="0"/>
    </xf>
    <xf numFmtId="166" fontId="11" fillId="4" borderId="3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2" xfId="2" applyFont="1" applyFill="1" applyBorder="1" applyAlignment="1">
      <alignment vertical="center" wrapText="1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/>
      <protection locked="0"/>
    </xf>
    <xf numFmtId="166" fontId="10" fillId="0" borderId="2" xfId="1" applyNumberFormat="1" applyFont="1" applyBorder="1" applyAlignment="1" applyProtection="1">
      <alignment horizontal="right" vertical="center"/>
      <protection locked="0"/>
    </xf>
    <xf numFmtId="166" fontId="10" fillId="0" borderId="2" xfId="1" applyNumberFormat="1" applyFont="1" applyBorder="1" applyAlignment="1" applyProtection="1">
      <alignment horizontal="right" vertical="center"/>
    </xf>
    <xf numFmtId="166" fontId="2" fillId="0" borderId="3" xfId="1" applyNumberFormat="1" applyFont="1" applyBorder="1" applyAlignment="1">
      <alignment vertical="center"/>
    </xf>
    <xf numFmtId="0" fontId="2" fillId="0" borderId="2" xfId="2" applyFont="1" applyFill="1" applyBorder="1" applyAlignment="1">
      <alignment vertical="center" wrapText="1"/>
    </xf>
    <xf numFmtId="166" fontId="11" fillId="4" borderId="4" xfId="1" applyNumberFormat="1" applyFont="1" applyFill="1" applyBorder="1" applyAlignment="1" applyProtection="1">
      <alignment horizontal="right" vertical="center"/>
    </xf>
    <xf numFmtId="43" fontId="11" fillId="4" borderId="3" xfId="1" applyNumberFormat="1" applyFont="1" applyFill="1" applyBorder="1" applyAlignment="1" applyProtection="1">
      <alignment horizontal="right" vertical="center"/>
    </xf>
    <xf numFmtId="166" fontId="5" fillId="0" borderId="3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4" sqref="C4"/>
    </sheetView>
  </sheetViews>
  <sheetFormatPr defaultRowHeight="15" x14ac:dyDescent="0.25"/>
  <cols>
    <col min="2" max="2" width="20.7109375" customWidth="1"/>
    <col min="6" max="6" width="12.28515625" bestFit="1" customWidth="1"/>
    <col min="7" max="7" width="11" bestFit="1" customWidth="1"/>
  </cols>
  <sheetData>
    <row r="1" spans="1:7" x14ac:dyDescent="0.25">
      <c r="A1" s="35"/>
      <c r="B1" s="35"/>
      <c r="C1" s="35"/>
      <c r="D1" s="35"/>
      <c r="E1" s="35"/>
      <c r="F1" s="36"/>
      <c r="G1" s="1" t="s">
        <v>0</v>
      </c>
    </row>
    <row r="2" spans="1:7" x14ac:dyDescent="0.25">
      <c r="A2" s="2"/>
      <c r="B2" s="3" t="s">
        <v>1</v>
      </c>
      <c r="C2" s="4" t="s">
        <v>2</v>
      </c>
      <c r="D2" s="5"/>
      <c r="E2" s="6"/>
      <c r="F2" s="7"/>
      <c r="G2" s="8">
        <v>154.91999999999999</v>
      </c>
    </row>
    <row r="3" spans="1:7" x14ac:dyDescent="0.25">
      <c r="A3" s="2"/>
      <c r="B3" s="3" t="s">
        <v>3</v>
      </c>
      <c r="C3" s="4" t="s">
        <v>25</v>
      </c>
      <c r="D3" s="9"/>
      <c r="E3" s="10"/>
      <c r="F3" s="11"/>
      <c r="G3" s="11"/>
    </row>
    <row r="4" spans="1:7" ht="25.5" x14ac:dyDescent="0.25">
      <c r="A4" s="12" t="s">
        <v>4</v>
      </c>
      <c r="B4" s="13" t="s">
        <v>5</v>
      </c>
      <c r="C4" s="14" t="s">
        <v>6</v>
      </c>
      <c r="D4" s="15" t="s">
        <v>7</v>
      </c>
      <c r="E4" s="16" t="s">
        <v>8</v>
      </c>
      <c r="F4" s="16" t="s">
        <v>9</v>
      </c>
      <c r="G4" s="17" t="s">
        <v>10</v>
      </c>
    </row>
    <row r="5" spans="1:7" ht="25.5" x14ac:dyDescent="0.25">
      <c r="A5" s="18" t="s">
        <v>11</v>
      </c>
      <c r="B5" s="19" t="s">
        <v>12</v>
      </c>
      <c r="C5" s="20"/>
      <c r="D5" s="21"/>
      <c r="E5" s="22"/>
      <c r="F5" s="23">
        <f>SUM(F6:F8)</f>
        <v>151882320</v>
      </c>
      <c r="G5" s="23">
        <f>SUM(G6:G8)</f>
        <v>980391.94422927964</v>
      </c>
    </row>
    <row r="6" spans="1:7" ht="25.5" x14ac:dyDescent="0.25">
      <c r="A6" s="24" t="s">
        <v>13</v>
      </c>
      <c r="B6" s="25" t="s">
        <v>14</v>
      </c>
      <c r="C6" s="26">
        <v>280</v>
      </c>
      <c r="D6" s="27" t="s">
        <v>15</v>
      </c>
      <c r="E6" s="28">
        <v>375000</v>
      </c>
      <c r="F6" s="29">
        <f>+E6*C6</f>
        <v>105000000</v>
      </c>
      <c r="G6" s="30">
        <f>F6/$G$2</f>
        <v>677769.17118512781</v>
      </c>
    </row>
    <row r="7" spans="1:7" ht="38.25" x14ac:dyDescent="0.25">
      <c r="A7" s="24" t="s">
        <v>16</v>
      </c>
      <c r="B7" s="25" t="s">
        <v>17</v>
      </c>
      <c r="C7" s="26">
        <v>280</v>
      </c>
      <c r="D7" s="27" t="s">
        <v>15</v>
      </c>
      <c r="E7" s="28">
        <v>46419</v>
      </c>
      <c r="F7" s="29">
        <f>+E7*C7</f>
        <v>12997320</v>
      </c>
      <c r="G7" s="30">
        <f>F7/$G$2</f>
        <v>83896.979085979867</v>
      </c>
    </row>
    <row r="8" spans="1:7" x14ac:dyDescent="0.25">
      <c r="A8" s="24" t="s">
        <v>18</v>
      </c>
      <c r="B8" s="31" t="s">
        <v>19</v>
      </c>
      <c r="C8" s="26">
        <v>753</v>
      </c>
      <c r="D8" s="27" t="s">
        <v>15</v>
      </c>
      <c r="E8" s="28">
        <v>45000</v>
      </c>
      <c r="F8" s="29">
        <f>+E8*C8</f>
        <v>33885000</v>
      </c>
      <c r="G8" s="30">
        <f>F8/G2</f>
        <v>218725.79395817197</v>
      </c>
    </row>
    <row r="9" spans="1:7" x14ac:dyDescent="0.25">
      <c r="A9" s="18" t="s">
        <v>20</v>
      </c>
      <c r="B9" s="19" t="s">
        <v>21</v>
      </c>
      <c r="C9" s="20"/>
      <c r="D9" s="21"/>
      <c r="E9" s="32"/>
      <c r="F9" s="32">
        <f>F5</f>
        <v>151882320</v>
      </c>
      <c r="G9" s="23">
        <f>G5</f>
        <v>980391.94422927964</v>
      </c>
    </row>
    <row r="10" spans="1:7" ht="25.5" x14ac:dyDescent="0.25">
      <c r="A10" s="18" t="s">
        <v>22</v>
      </c>
      <c r="B10" s="19" t="s">
        <v>23</v>
      </c>
      <c r="C10" s="20"/>
      <c r="D10" s="21"/>
      <c r="E10" s="22"/>
      <c r="F10" s="23">
        <f>F9*2%</f>
        <v>3037646.4</v>
      </c>
      <c r="G10" s="33">
        <f>G9*2%</f>
        <v>19607.838884585592</v>
      </c>
    </row>
    <row r="11" spans="1:7" x14ac:dyDescent="0.25">
      <c r="A11" s="37" t="s">
        <v>24</v>
      </c>
      <c r="B11" s="38"/>
      <c r="C11" s="38"/>
      <c r="D11" s="38"/>
      <c r="E11" s="39"/>
      <c r="F11" s="34">
        <f>F10+F9</f>
        <v>154919966.40000001</v>
      </c>
      <c r="G11" s="34">
        <f>G10+G9</f>
        <v>999999.78311386518</v>
      </c>
    </row>
  </sheetData>
  <protectedRanges>
    <protectedRange password="8885" sqref="G1:G2 F4 F6:F8 F5:G5 F3:G3 G11 F10:F11" name="Bereich1"/>
  </protectedRanges>
  <mergeCells count="2">
    <mergeCell ref="A1:F1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2019-11-06T05:17:51Z</dcterms:created>
  <dcterms:modified xsi:type="dcterms:W3CDTF">2019-11-06T05:19:26Z</dcterms:modified>
</cp:coreProperties>
</file>