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tor-AHEFS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B57" i="1"/>
  <c r="B55" i="1"/>
  <c r="B53" i="1"/>
  <c r="B51" i="1"/>
  <c r="G30" i="1"/>
  <c r="F30" i="1"/>
  <c r="F31" i="1"/>
  <c r="G31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29" i="1"/>
  <c r="G29" i="1" s="1"/>
  <c r="F24" i="1"/>
  <c r="G24" i="1" s="1"/>
  <c r="F23" i="1"/>
  <c r="G23" i="1" s="1"/>
  <c r="F22" i="1"/>
  <c r="G22" i="1" s="1"/>
  <c r="F17" i="1"/>
  <c r="G17" i="1" s="1"/>
  <c r="F16" i="1"/>
  <c r="G16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12" i="1" l="1"/>
  <c r="G43" i="1"/>
  <c r="G33" i="1"/>
  <c r="G25" i="1"/>
  <c r="G18" i="1"/>
  <c r="F12" i="1"/>
  <c r="C51" i="1" s="1"/>
  <c r="F25" i="1"/>
  <c r="C55" i="1" s="1"/>
  <c r="F18" i="1"/>
  <c r="C53" i="1" s="1"/>
  <c r="F32" i="1"/>
  <c r="F43" i="1"/>
  <c r="C59" i="1" s="1"/>
  <c r="C57" i="1" l="1"/>
  <c r="C61" i="1" s="1"/>
  <c r="C62" i="1" s="1"/>
  <c r="C63" i="1" s="1"/>
  <c r="F33" i="1"/>
  <c r="D63" i="1" l="1"/>
  <c r="C64" i="1"/>
  <c r="C65" i="1" s="1"/>
  <c r="C66" i="1" s="1"/>
  <c r="D53" i="1"/>
  <c r="D59" i="1"/>
  <c r="D51" i="1"/>
  <c r="D57" i="1"/>
  <c r="D55" i="1"/>
  <c r="D62" i="1"/>
  <c r="D61" i="1"/>
</calcChain>
</file>

<file path=xl/sharedStrings.xml><?xml version="1.0" encoding="utf-8"?>
<sst xmlns="http://schemas.openxmlformats.org/spreadsheetml/2006/main" count="125" uniqueCount="74">
  <si>
    <t>CODE</t>
  </si>
  <si>
    <t>DESCRIPTION</t>
  </si>
  <si>
    <t>Description of Units</t>
  </si>
  <si>
    <t>Unit Cost GH¢</t>
  </si>
  <si>
    <t># of Units</t>
  </si>
  <si>
    <t>Amount in GH¢</t>
  </si>
  <si>
    <t>NAME OF APPLICANT:</t>
  </si>
  <si>
    <t>Unit Cost [GH¢]</t>
  </si>
  <si>
    <t>Number of Days</t>
  </si>
  <si>
    <t>Total cost of Activity</t>
  </si>
  <si>
    <t>AT81</t>
  </si>
  <si>
    <t>Number of Nights</t>
  </si>
  <si>
    <t>AT61</t>
  </si>
  <si>
    <t xml:space="preserve">Per diem (Trainers) </t>
  </si>
  <si>
    <t>AT65</t>
  </si>
  <si>
    <t>Refreshment for participants</t>
  </si>
  <si>
    <t>Number of Persons</t>
  </si>
  <si>
    <t>AT45</t>
  </si>
  <si>
    <t>Sundry Materials/Stationery</t>
  </si>
  <si>
    <t>AT52</t>
  </si>
  <si>
    <t xml:space="preserve">Local Travel Allowance for participants </t>
  </si>
  <si>
    <t>AT53</t>
  </si>
  <si>
    <t xml:space="preserve">Local Travel Allowance (Trainers) </t>
  </si>
  <si>
    <t>RE11</t>
  </si>
  <si>
    <t>RE33</t>
  </si>
  <si>
    <t>SN22</t>
  </si>
  <si>
    <t>SN65</t>
  </si>
  <si>
    <t>SN11</t>
  </si>
  <si>
    <t>ME71</t>
  </si>
  <si>
    <t>ME72</t>
  </si>
  <si>
    <t>SW22</t>
  </si>
  <si>
    <t>Cost of Venue for Workshop</t>
  </si>
  <si>
    <t>SW65</t>
  </si>
  <si>
    <t>SW11</t>
  </si>
  <si>
    <t>Fees  for Consultant(s)</t>
  </si>
  <si>
    <t>SW45</t>
  </si>
  <si>
    <t>Workshop Materials (if any)</t>
  </si>
  <si>
    <t>SW54</t>
  </si>
  <si>
    <t>Local Travel (Incountry) - Worshop Participants</t>
  </si>
  <si>
    <t>SW55</t>
  </si>
  <si>
    <t xml:space="preserve">Local Travel (Incountry) - Reimbursement for Media persons attending </t>
  </si>
  <si>
    <t>Annex 2a:    BUDGET SUMMARY</t>
  </si>
  <si>
    <t>#</t>
  </si>
  <si>
    <t>ACTIVITY</t>
  </si>
  <si>
    <t>ESTIMATED AMOUNT   [GH¢]</t>
  </si>
  <si>
    <t>% OF TOTAL</t>
  </si>
  <si>
    <t>SUB-TOTAL</t>
  </si>
  <si>
    <t xml:space="preserve">Administrative costs  [ Max of 5% of Sub-Total ]                 </t>
  </si>
  <si>
    <t>TOTAL ELIGIBLE COSTS</t>
  </si>
  <si>
    <t>Monitoring &amp; Evaluation and Contingency</t>
  </si>
  <si>
    <t>Amount in US$</t>
  </si>
  <si>
    <t xml:space="preserve">PRODUCTION INPUTS </t>
  </si>
  <si>
    <t xml:space="preserve">FARMER TRAINING </t>
  </si>
  <si>
    <t xml:space="preserve">TRANSPORT AND MARKETING </t>
  </si>
  <si>
    <t xml:space="preserve">PROCESSING AND STORAGE </t>
  </si>
  <si>
    <t xml:space="preserve">Inputs fertilizer, seeds and biocides per acre </t>
  </si>
  <si>
    <t xml:space="preserve">Land Acquisition </t>
  </si>
  <si>
    <t xml:space="preserve">Vegetable Slasher </t>
  </si>
  <si>
    <t xml:space="preserve">Canopy Housing </t>
  </si>
  <si>
    <t>Solar Dryer</t>
  </si>
  <si>
    <t xml:space="preserve">Lodging for 3 Trainers </t>
  </si>
  <si>
    <t xml:space="preserve">Training materials/Stationer/ DVD/CD, </t>
  </si>
  <si>
    <t>Acres</t>
  </si>
  <si>
    <t>Per Acre</t>
  </si>
  <si>
    <t>Number</t>
  </si>
  <si>
    <t xml:space="preserve">Number </t>
  </si>
  <si>
    <t xml:space="preserve">Vegetable Tricycles </t>
  </si>
  <si>
    <t>Vegetable Market Canopies</t>
  </si>
  <si>
    <t>STAKEHOLDERS' WORKSHOP WITH MEDIA</t>
  </si>
  <si>
    <t>Medium Sclale Packaging Device</t>
  </si>
  <si>
    <t>TOTAL COST OF ACTION IN GHC</t>
  </si>
  <si>
    <t>TOTAL COST OF ACTION IN US$</t>
  </si>
  <si>
    <t xml:space="preserve">AGENCY FOR HEALTH AND FOOD SECURITY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</si>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</sst>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F_B_-;\-* #,##0.00\ _F_B_-;_-* &quot;-&quot;??\ _F_B_-;_-@_-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2"/>
      <name val="Arial Narrow"/>
    </font>
    <font>
      <b/>
      <sz val="12"/>
      <name val="Arial Narrow"/>
    </font>
    <font>
      <b/>
      <sz val="10"/>
      <name val="Arial Narrow"/>
    </font>
    <font>
      <sz val="14"/>
      <name val="Arial"/>
    </font>
    <font>
      <b/>
      <sz val="18"/>
      <name val="Arial"/>
    </font>
    <font>
      <b/>
      <sz val="12"/>
      <name val="Arial"/>
    </font>
    <font>
      <sz val="18"/>
      <name val="Arial Narrow"/>
    </font>
    <font>
      <sz val="10"/>
      <name val="Arial Narrow"/>
    </font>
    <font>
      <b/>
      <sz val="14"/>
      <name val="Arial Narrow"/>
    </font>
    <font>
      <b/>
      <i/>
      <sz val="12"/>
      <name val="Arial Narrow"/>
    </font>
    <font>
      <sz val="12"/>
      <name val="Arial"/>
    </font>
    <font>
      <sz val="14"/>
      <name val="Arial Narrow"/>
    </font>
    <font>
      <b/>
      <i/>
      <sz val="10"/>
      <name val="Arial Narrow"/>
    </font>
    <font>
      <b/>
      <sz val="12"/>
      <name val="Arial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2" fillId="0" borderId="0">
      <protection locked="0"/>
    </xf>
    <xf numFmtId="0" fontId="2" fillId="0" borderId="0">
      <protection locked="0"/>
    </xf>
    <xf numFmtId="164" fontId="2" fillId="0" borderId="0">
      <alignment vertical="top"/>
      <protection locked="0"/>
    </xf>
    <xf numFmtId="0" fontId="2" fillId="0" borderId="0">
      <protection locked="0"/>
    </xf>
    <xf numFmtId="164" fontId="2" fillId="0" borderId="0">
      <alignment vertical="top"/>
      <protection locked="0"/>
    </xf>
    <xf numFmtId="0" fontId="2" fillId="0" borderId="0">
      <protection locked="0"/>
    </xf>
    <xf numFmtId="164" fontId="2" fillId="0" borderId="0">
      <alignment vertical="top"/>
      <protection locked="0"/>
    </xf>
    <xf numFmtId="0" fontId="2" fillId="0" borderId="0">
      <protection locked="0"/>
    </xf>
    <xf numFmtId="164" fontId="2" fillId="0" borderId="0">
      <alignment vertical="top"/>
      <protection locked="0"/>
    </xf>
    <xf numFmtId="0" fontId="2" fillId="0" borderId="0">
      <protection locked="0"/>
    </xf>
    <xf numFmtId="164" fontId="2" fillId="0" borderId="0">
      <alignment vertical="top"/>
      <protection locked="0"/>
    </xf>
    <xf numFmtId="0" fontId="2" fillId="0" borderId="0">
      <protection locked="0"/>
    </xf>
    <xf numFmtId="164" fontId="2" fillId="0" borderId="0">
      <alignment vertical="top"/>
      <protection locked="0"/>
    </xf>
    <xf numFmtId="0" fontId="2" fillId="0" borderId="0">
      <protection locked="0"/>
    </xf>
    <xf numFmtId="164" fontId="2" fillId="0" borderId="0">
      <alignment vertical="top"/>
      <protection locked="0"/>
    </xf>
    <xf numFmtId="0" fontId="2" fillId="0" borderId="0">
      <protection locked="0"/>
    </xf>
    <xf numFmtId="164" fontId="2" fillId="0" borderId="0">
      <alignment vertical="top"/>
      <protection locked="0"/>
    </xf>
    <xf numFmtId="9" fontId="2" fillId="0" borderId="0">
      <alignment vertical="top"/>
      <protection locked="0"/>
    </xf>
    <xf numFmtId="0" fontId="2" fillId="0" borderId="0">
      <protection locked="0"/>
    </xf>
    <xf numFmtId="9" fontId="2" fillId="0" borderId="0">
      <alignment vertical="top"/>
      <protection locked="0"/>
    </xf>
  </cellStyleXfs>
  <cellXfs count="103">
    <xf numFmtId="0" fontId="0" fillId="0" borderId="0" xfId="0"/>
    <xf numFmtId="0" fontId="3" fillId="0" borderId="1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wrapText="1"/>
    </xf>
    <xf numFmtId="0" fontId="4" fillId="0" borderId="1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 vertical="center"/>
    </xf>
    <xf numFmtId="3" fontId="4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  <protection locked="0"/>
    </xf>
    <xf numFmtId="0" fontId="3" fillId="3" borderId="4" xfId="1" applyFont="1" applyFill="1" applyBorder="1" applyAlignment="1">
      <alignment horizontal="center" vertical="center" wrapText="1"/>
      <protection locked="0"/>
    </xf>
    <xf numFmtId="0" fontId="7" fillId="4" borderId="0" xfId="1" applyFont="1" applyFill="1" applyBorder="1" applyAlignment="1" applyProtection="1">
      <alignment horizontal="left" vertical="center"/>
    </xf>
    <xf numFmtId="0" fontId="9" fillId="4" borderId="0" xfId="1" applyFont="1" applyFill="1" applyAlignment="1" applyProtection="1"/>
    <xf numFmtId="0" fontId="10" fillId="0" borderId="1" xfId="1" applyFont="1" applyFill="1" applyBorder="1" applyAlignment="1" applyProtection="1">
      <alignment horizontal="center"/>
    </xf>
    <xf numFmtId="0" fontId="10" fillId="5" borderId="5" xfId="1" applyFont="1" applyFill="1" applyBorder="1" applyAlignment="1" applyProtection="1">
      <alignment horizontal="center"/>
    </xf>
    <xf numFmtId="164" fontId="3" fillId="0" borderId="7" xfId="3" applyFont="1" applyFill="1" applyBorder="1" applyAlignment="1" applyProtection="1"/>
    <xf numFmtId="0" fontId="10" fillId="4" borderId="8" xfId="1" applyFont="1" applyFill="1" applyBorder="1" applyAlignment="1" applyProtection="1">
      <alignment horizontal="center" vertical="center"/>
    </xf>
    <xf numFmtId="164" fontId="12" fillId="4" borderId="9" xfId="3" applyFont="1" applyFill="1" applyBorder="1" applyAlignment="1" applyProtection="1">
      <alignment horizontal="right" vertical="center"/>
    </xf>
    <xf numFmtId="0" fontId="2" fillId="0" borderId="0" xfId="0" applyFont="1" applyAlignment="1"/>
    <xf numFmtId="0" fontId="3" fillId="5" borderId="4" xfId="1" applyFont="1" applyFill="1" applyBorder="1" applyAlignment="1" applyProtection="1">
      <alignment horizontal="left"/>
    </xf>
    <xf numFmtId="0" fontId="10" fillId="3" borderId="1" xfId="1" applyFont="1" applyFill="1" applyBorder="1" applyAlignment="1">
      <alignment horizontal="center"/>
      <protection locked="0"/>
    </xf>
    <xf numFmtId="0" fontId="10" fillId="3" borderId="6" xfId="1" applyFont="1" applyFill="1" applyBorder="1" applyAlignment="1">
      <alignment horizontal="center"/>
      <protection locked="0"/>
    </xf>
    <xf numFmtId="0" fontId="11" fillId="4" borderId="10" xfId="1" applyFont="1" applyFill="1" applyBorder="1" applyAlignment="1" applyProtection="1">
      <alignment vertical="center"/>
    </xf>
    <xf numFmtId="0" fontId="11" fillId="4" borderId="10" xfId="1" applyFont="1" applyFill="1" applyBorder="1" applyAlignment="1" applyProtection="1">
      <alignment horizontal="center" vertical="center"/>
    </xf>
    <xf numFmtId="0" fontId="11" fillId="4" borderId="8" xfId="1" applyFont="1" applyFill="1" applyBorder="1" applyAlignment="1" applyProtection="1">
      <alignment vertical="center"/>
    </xf>
    <xf numFmtId="0" fontId="7" fillId="4" borderId="0" xfId="4" applyFont="1" applyFill="1" applyBorder="1" applyAlignment="1" applyProtection="1">
      <alignment horizontal="left" vertical="center"/>
    </xf>
    <xf numFmtId="0" fontId="9" fillId="4" borderId="0" xfId="4" applyFont="1" applyFill="1" applyAlignment="1" applyProtection="1"/>
    <xf numFmtId="0" fontId="3" fillId="0" borderId="1" xfId="4" applyFont="1" applyFill="1" applyBorder="1" applyAlignment="1" applyProtection="1">
      <alignment horizontal="center" vertical="center"/>
    </xf>
    <xf numFmtId="0" fontId="4" fillId="0" borderId="1" xfId="4" applyFont="1" applyFill="1" applyBorder="1" applyAlignment="1" applyProtection="1">
      <alignment horizontal="center" vertical="center" wrapText="1"/>
    </xf>
    <xf numFmtId="0" fontId="4" fillId="0" borderId="1" xfId="4" applyFont="1" applyFill="1" applyBorder="1" applyAlignment="1" applyProtection="1">
      <alignment horizontal="center" vertical="center"/>
    </xf>
    <xf numFmtId="0" fontId="11" fillId="4" borderId="10" xfId="4" applyFont="1" applyFill="1" applyBorder="1" applyAlignment="1" applyProtection="1">
      <alignment vertical="center"/>
    </xf>
    <xf numFmtId="0" fontId="10" fillId="4" borderId="8" xfId="4" applyFont="1" applyFill="1" applyBorder="1" applyAlignment="1" applyProtection="1">
      <alignment horizontal="center" vertical="center"/>
    </xf>
    <xf numFmtId="164" fontId="12" fillId="4" borderId="9" xfId="5" applyFont="1" applyFill="1" applyBorder="1" applyAlignment="1" applyProtection="1">
      <alignment horizontal="right" vertical="center"/>
    </xf>
    <xf numFmtId="0" fontId="7" fillId="4" borderId="0" xfId="6" applyFont="1" applyFill="1" applyBorder="1" applyAlignment="1" applyProtection="1">
      <alignment horizontal="left" vertical="center"/>
    </xf>
    <xf numFmtId="0" fontId="9" fillId="4" borderId="0" xfId="6" applyFont="1" applyFill="1" applyAlignment="1" applyProtection="1"/>
    <xf numFmtId="0" fontId="3" fillId="0" borderId="1" xfId="6" applyFont="1" applyFill="1" applyBorder="1" applyAlignment="1" applyProtection="1">
      <alignment horizontal="center" vertical="center"/>
    </xf>
    <xf numFmtId="0" fontId="4" fillId="0" borderId="1" xfId="6" applyFont="1" applyFill="1" applyBorder="1" applyAlignment="1" applyProtection="1">
      <alignment wrapText="1"/>
    </xf>
    <xf numFmtId="0" fontId="4" fillId="0" borderId="1" xfId="6" applyFont="1" applyFill="1" applyBorder="1" applyAlignment="1" applyProtection="1">
      <alignment horizontal="center"/>
    </xf>
    <xf numFmtId="0" fontId="11" fillId="4" borderId="10" xfId="6" applyFont="1" applyFill="1" applyBorder="1" applyAlignment="1" applyProtection="1">
      <alignment vertical="center"/>
    </xf>
    <xf numFmtId="0" fontId="11" fillId="4" borderId="10" xfId="6" applyFont="1" applyFill="1" applyBorder="1" applyAlignment="1" applyProtection="1">
      <alignment horizontal="center" vertical="center"/>
    </xf>
    <xf numFmtId="0" fontId="10" fillId="4" borderId="8" xfId="6" applyFont="1" applyFill="1" applyBorder="1" applyAlignment="1" applyProtection="1">
      <alignment horizontal="center" vertical="center"/>
    </xf>
    <xf numFmtId="164" fontId="12" fillId="4" borderId="9" xfId="7" applyFont="1" applyFill="1" applyBorder="1" applyAlignment="1" applyProtection="1">
      <alignment horizontal="right" vertical="center"/>
    </xf>
    <xf numFmtId="0" fontId="7" fillId="4" borderId="0" xfId="8" applyFont="1" applyFill="1" applyBorder="1" applyAlignment="1" applyProtection="1">
      <alignment horizontal="left" vertical="center"/>
    </xf>
    <xf numFmtId="0" fontId="9" fillId="4" borderId="0" xfId="8" applyFont="1" applyFill="1" applyAlignment="1" applyProtection="1"/>
    <xf numFmtId="0" fontId="3" fillId="0" borderId="1" xfId="8" applyFont="1" applyFill="1" applyBorder="1" applyAlignment="1" applyProtection="1">
      <alignment horizontal="center" vertical="center"/>
    </xf>
    <xf numFmtId="0" fontId="4" fillId="0" borderId="1" xfId="8" applyFont="1" applyFill="1" applyBorder="1" applyAlignment="1" applyProtection="1">
      <alignment wrapText="1"/>
    </xf>
    <xf numFmtId="0" fontId="4" fillId="0" borderId="1" xfId="8" applyFont="1" applyFill="1" applyBorder="1" applyAlignment="1" applyProtection="1">
      <alignment horizontal="center"/>
    </xf>
    <xf numFmtId="0" fontId="11" fillId="4" borderId="10" xfId="8" applyFont="1" applyFill="1" applyBorder="1" applyAlignment="1" applyProtection="1">
      <alignment vertical="center"/>
    </xf>
    <xf numFmtId="0" fontId="11" fillId="4" borderId="10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</xf>
    <xf numFmtId="164" fontId="12" fillId="4" borderId="9" xfId="9" applyFont="1" applyFill="1" applyBorder="1" applyAlignment="1" applyProtection="1">
      <alignment horizontal="right" vertical="center"/>
    </xf>
    <xf numFmtId="0" fontId="7" fillId="4" borderId="0" xfId="10" applyFont="1" applyFill="1" applyBorder="1" applyAlignment="1" applyProtection="1">
      <alignment horizontal="left" vertical="center"/>
    </xf>
    <xf numFmtId="0" fontId="9" fillId="4" borderId="0" xfId="10" applyFont="1" applyFill="1" applyAlignment="1" applyProtection="1"/>
    <xf numFmtId="0" fontId="3" fillId="0" borderId="1" xfId="10" applyFont="1" applyFill="1" applyBorder="1" applyAlignment="1" applyProtection="1">
      <alignment horizontal="center" vertical="center"/>
    </xf>
    <xf numFmtId="0" fontId="4" fillId="0" borderId="1" xfId="10" applyFont="1" applyFill="1" applyBorder="1" applyAlignment="1" applyProtection="1">
      <alignment wrapText="1"/>
    </xf>
    <xf numFmtId="0" fontId="4" fillId="0" borderId="1" xfId="10" applyFont="1" applyFill="1" applyBorder="1" applyAlignment="1" applyProtection="1">
      <alignment horizontal="center"/>
    </xf>
    <xf numFmtId="0" fontId="11" fillId="4" borderId="10" xfId="10" applyFont="1" applyFill="1" applyBorder="1" applyAlignment="1" applyProtection="1">
      <alignment vertical="center"/>
    </xf>
    <xf numFmtId="0" fontId="11" fillId="4" borderId="10" xfId="10" applyFont="1" applyFill="1" applyBorder="1" applyAlignment="1" applyProtection="1">
      <alignment horizontal="center" vertical="center"/>
    </xf>
    <xf numFmtId="0" fontId="10" fillId="4" borderId="8" xfId="10" applyFont="1" applyFill="1" applyBorder="1" applyAlignment="1" applyProtection="1">
      <alignment horizontal="center" vertical="center"/>
    </xf>
    <xf numFmtId="164" fontId="12" fillId="4" borderId="9" xfId="11" applyFont="1" applyFill="1" applyBorder="1" applyAlignment="1" applyProtection="1">
      <alignment horizontal="right" vertical="center"/>
    </xf>
    <xf numFmtId="0" fontId="8" fillId="0" borderId="0" xfId="16" applyFont="1" applyFill="1" applyBorder="1" applyAlignment="1" applyProtection="1">
      <alignment horizontal="left" vertical="center"/>
    </xf>
    <xf numFmtId="0" fontId="2" fillId="0" borderId="0" xfId="16" applyAlignment="1" applyProtection="1"/>
    <xf numFmtId="0" fontId="6" fillId="6" borderId="1" xfId="16" applyFont="1" applyFill="1" applyBorder="1" applyAlignment="1" applyProtection="1">
      <alignment horizontal="center" vertical="center" wrapText="1"/>
    </xf>
    <xf numFmtId="0" fontId="6" fillId="0" borderId="0" xfId="16" applyFont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/>
    </xf>
    <xf numFmtId="0" fontId="6" fillId="0" borderId="1" xfId="16" applyFont="1" applyFill="1" applyBorder="1" applyAlignment="1" applyProtection="1">
      <alignment horizontal="center" vertical="center" wrapText="1"/>
    </xf>
    <xf numFmtId="0" fontId="6" fillId="0" borderId="0" xfId="16" applyFont="1" applyFill="1" applyAlignment="1" applyProtection="1">
      <alignment horizontal="center" vertical="center"/>
    </xf>
    <xf numFmtId="0" fontId="6" fillId="7" borderId="1" xfId="16" applyFont="1" applyFill="1" applyBorder="1" applyAlignment="1" applyProtection="1">
      <alignment horizontal="center"/>
    </xf>
    <xf numFmtId="164" fontId="6" fillId="7" borderId="1" xfId="17" applyFont="1" applyFill="1" applyBorder="1" applyAlignment="1" applyProtection="1">
      <alignment horizontal="right" vertical="center"/>
    </xf>
    <xf numFmtId="165" fontId="6" fillId="7" borderId="1" xfId="18" applyNumberFormat="1" applyFont="1" applyFill="1" applyBorder="1" applyAlignment="1" applyProtection="1">
      <alignment horizontal="center" vertical="center"/>
    </xf>
    <xf numFmtId="0" fontId="13" fillId="7" borderId="1" xfId="16" applyFont="1" applyFill="1" applyBorder="1" applyAlignment="1" applyProtection="1"/>
    <xf numFmtId="0" fontId="6" fillId="0" borderId="1" xfId="16" applyFont="1" applyBorder="1" applyAlignment="1" applyProtection="1">
      <alignment horizontal="center"/>
    </xf>
    <xf numFmtId="0" fontId="13" fillId="0" borderId="1" xfId="16" applyFont="1" applyBorder="1" applyAlignment="1" applyProtection="1"/>
    <xf numFmtId="164" fontId="6" fillId="0" borderId="1" xfId="17" applyFont="1" applyBorder="1" applyAlignment="1" applyProtection="1">
      <alignment horizontal="right" vertical="center"/>
    </xf>
    <xf numFmtId="165" fontId="6" fillId="0" borderId="1" xfId="18" applyNumberFormat="1" applyFont="1" applyFill="1" applyBorder="1" applyAlignment="1" applyProtection="1">
      <alignment horizontal="center" vertical="center"/>
    </xf>
    <xf numFmtId="0" fontId="13" fillId="6" borderId="1" xfId="16" applyFont="1" applyFill="1" applyBorder="1" applyAlignment="1" applyProtection="1">
      <alignment horizontal="center"/>
    </xf>
    <xf numFmtId="164" fontId="6" fillId="6" borderId="1" xfId="17" applyFont="1" applyFill="1" applyBorder="1" applyAlignment="1" applyProtection="1">
      <alignment horizontal="right" vertical="center"/>
    </xf>
    <xf numFmtId="0" fontId="6" fillId="0" borderId="1" xfId="16" applyFont="1" applyFill="1" applyBorder="1" applyAlignment="1" applyProtection="1">
      <alignment horizontal="center"/>
    </xf>
    <xf numFmtId="0" fontId="13" fillId="0" borderId="1" xfId="0" applyFont="1" applyBorder="1" applyAlignment="1"/>
    <xf numFmtId="164" fontId="14" fillId="0" borderId="1" xfId="17" applyFont="1" applyFill="1" applyBorder="1" applyAlignment="1" applyProtection="1">
      <alignment horizontal="center" vertical="center"/>
    </xf>
    <xf numFmtId="3" fontId="14" fillId="0" borderId="0" xfId="16" quotePrefix="1" applyNumberFormat="1" applyFont="1" applyFill="1" applyBorder="1" applyAlignment="1" applyProtection="1">
      <alignment horizontal="center" vertical="center"/>
    </xf>
    <xf numFmtId="3" fontId="10" fillId="0" borderId="0" xfId="16" applyNumberFormat="1" applyFont="1" applyFill="1" applyBorder="1" applyAlignment="1">
      <alignment horizontal="center" vertical="center"/>
      <protection locked="0"/>
    </xf>
    <xf numFmtId="3" fontId="15" fillId="0" borderId="0" xfId="16" applyNumberFormat="1" applyFont="1" applyFill="1" applyBorder="1" applyAlignment="1" applyProtection="1">
      <alignment horizontal="right" vertical="center"/>
    </xf>
    <xf numFmtId="9" fontId="3" fillId="0" borderId="1" xfId="16" applyNumberFormat="1" applyFont="1" applyFill="1" applyBorder="1" applyAlignment="1" applyProtection="1">
      <alignment horizontal="center" vertical="center"/>
    </xf>
    <xf numFmtId="0" fontId="6" fillId="6" borderId="1" xfId="16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3" fillId="3" borderId="3" xfId="1" applyFont="1" applyFill="1" applyBorder="1" applyAlignment="1">
      <alignment vertical="center" wrapText="1"/>
      <protection locked="0"/>
    </xf>
    <xf numFmtId="43" fontId="0" fillId="0" borderId="0" xfId="0" applyNumberFormat="1" applyAlignment="1">
      <alignment vertical="center"/>
    </xf>
    <xf numFmtId="0" fontId="16" fillId="4" borderId="0" xfId="4" applyFont="1" applyFill="1" applyBorder="1" applyAlignment="1" applyProtection="1">
      <alignment horizontal="left" vertical="center"/>
    </xf>
    <xf numFmtId="0" fontId="16" fillId="4" borderId="0" xfId="1" applyFont="1" applyFill="1" applyBorder="1" applyAlignment="1" applyProtection="1">
      <alignment horizontal="left" vertical="center"/>
    </xf>
    <xf numFmtId="0" fontId="16" fillId="4" borderId="0" xfId="6" applyFont="1" applyFill="1" applyBorder="1" applyAlignment="1" applyProtection="1">
      <alignment horizontal="left" vertical="center"/>
    </xf>
    <xf numFmtId="0" fontId="16" fillId="4" borderId="0" xfId="8" applyFont="1" applyFill="1" applyBorder="1" applyAlignment="1" applyProtection="1">
      <alignment horizontal="left" vertical="center"/>
    </xf>
    <xf numFmtId="0" fontId="17" fillId="3" borderId="4" xfId="1" applyFont="1" applyFill="1" applyBorder="1" applyAlignment="1" applyProtection="1">
      <alignment horizontal="left"/>
    </xf>
    <xf numFmtId="0" fontId="18" fillId="4" borderId="10" xfId="4" applyFont="1" applyFill="1" applyBorder="1" applyAlignment="1" applyProtection="1">
      <alignment horizontal="center" vertical="center"/>
    </xf>
    <xf numFmtId="0" fontId="17" fillId="5" borderId="4" xfId="1" applyFont="1" applyFill="1" applyBorder="1" applyAlignment="1" applyProtection="1">
      <alignment horizontal="left"/>
    </xf>
    <xf numFmtId="0" fontId="19" fillId="5" borderId="5" xfId="1" applyFont="1" applyFill="1" applyBorder="1" applyAlignment="1" applyProtection="1">
      <alignment horizontal="center"/>
    </xf>
    <xf numFmtId="0" fontId="11" fillId="4" borderId="0" xfId="6" applyFont="1" applyFill="1" applyBorder="1" applyAlignment="1" applyProtection="1">
      <alignment vertical="center"/>
    </xf>
    <xf numFmtId="0" fontId="11" fillId="4" borderId="0" xfId="6" applyFont="1" applyFill="1" applyBorder="1" applyAlignment="1" applyProtection="1">
      <alignment horizontal="center" vertical="center"/>
    </xf>
    <xf numFmtId="0" fontId="10" fillId="4" borderId="0" xfId="6" applyFont="1" applyFill="1" applyBorder="1" applyAlignment="1" applyProtection="1">
      <alignment horizontal="center" vertical="center"/>
    </xf>
    <xf numFmtId="164" fontId="12" fillId="4" borderId="0" xfId="7" applyFont="1" applyFill="1" applyBorder="1" applyAlignment="1" applyProtection="1">
      <alignment horizontal="right" vertical="center"/>
    </xf>
    <xf numFmtId="0" fontId="16" fillId="4" borderId="0" xfId="10" applyFont="1" applyFill="1" applyBorder="1" applyAlignment="1" applyProtection="1">
      <alignment horizontal="left" vertical="center"/>
    </xf>
    <xf numFmtId="0" fontId="20" fillId="6" borderId="1" xfId="16" applyFont="1" applyFill="1" applyBorder="1" applyAlignment="1" applyProtection="1">
      <alignment horizontal="center"/>
    </xf>
    <xf numFmtId="0" fontId="17" fillId="3" borderId="3" xfId="1" applyFont="1" applyFill="1" applyBorder="1" applyAlignment="1">
      <alignment horizontal="center" vertical="center" wrapText="1"/>
      <protection locked="0"/>
    </xf>
  </cellXfs>
  <cellStyles count="21">
    <cellStyle name="Comma 10" xfId="17"/>
    <cellStyle name="Comma 3" xfId="3"/>
    <cellStyle name="Comma 4" xfId="5"/>
    <cellStyle name="Comma 5" xfId="7"/>
    <cellStyle name="Comma 6" xfId="9"/>
    <cellStyle name="Comma 7" xfId="11"/>
    <cellStyle name="Comma 8" xfId="13"/>
    <cellStyle name="Comma 9" xfId="15"/>
    <cellStyle name="Normal" xfId="0" builtinId="0"/>
    <cellStyle name="Normal 10" xfId="16"/>
    <cellStyle name="Normal 11" xfId="19"/>
    <cellStyle name="Normal 2" xfId="2"/>
    <cellStyle name="Normal 3" xfId="1"/>
    <cellStyle name="Normal 4" xfId="4"/>
    <cellStyle name="Normal 5" xfId="6"/>
    <cellStyle name="Normal 6" xfId="8"/>
    <cellStyle name="Normal 7" xfId="10"/>
    <cellStyle name="Normal 8" xfId="12"/>
    <cellStyle name="Normal 9" xfId="14"/>
    <cellStyle name="Percent 10" xfId="18"/>
    <cellStyle name="Percent 11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49" workbookViewId="0">
      <selection activeCell="E31" sqref="E31"/>
    </sheetView>
  </sheetViews>
  <sheetFormatPr defaultColWidth="9" defaultRowHeight="15" x14ac:dyDescent="0.25"/>
  <cols>
    <col min="1" max="1" width="7" style="6" customWidth="1"/>
    <col min="2" max="2" width="61.5703125" style="6" customWidth="1"/>
    <col min="3" max="3" width="22.85546875" style="6" customWidth="1"/>
    <col min="4" max="4" width="13.28515625" style="6" customWidth="1"/>
    <col min="5" max="5" width="7.85546875" style="6" customWidth="1"/>
    <col min="6" max="6" width="15.5703125" style="6" customWidth="1"/>
    <col min="7" max="7" width="15.7109375" style="6" customWidth="1"/>
    <col min="8" max="8" width="10" style="6" customWidth="1"/>
    <col min="9" max="9" width="14" style="6" customWidth="1"/>
    <col min="10" max="256" width="10" style="6" customWidth="1"/>
    <col min="257" max="16384" width="9" style="6"/>
  </cols>
  <sheetData>
    <row r="1" spans="1:9" ht="15.75" hidden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</row>
    <row r="2" spans="1:9" ht="34.5" customHeight="1" x14ac:dyDescent="0.25">
      <c r="A2" s="7" t="s">
        <v>6</v>
      </c>
      <c r="B2" s="8"/>
      <c r="C2" s="102" t="s">
        <v>72</v>
      </c>
      <c r="D2" s="9"/>
      <c r="E2" s="9"/>
      <c r="F2" s="10"/>
      <c r="G2" s="86"/>
    </row>
    <row r="3" spans="1:9" x14ac:dyDescent="0.2">
      <c r="A3" s="18"/>
    </row>
    <row r="4" spans="1:9" ht="23.25" x14ac:dyDescent="0.35">
      <c r="A4" s="11"/>
      <c r="B4" s="89" t="s">
        <v>52</v>
      </c>
      <c r="C4" s="12"/>
      <c r="D4" s="12"/>
      <c r="E4" s="12"/>
      <c r="F4" s="12"/>
      <c r="G4" s="12"/>
    </row>
    <row r="5" spans="1:9" ht="15.75" x14ac:dyDescent="0.25">
      <c r="A5" s="1" t="s">
        <v>0</v>
      </c>
      <c r="B5" s="2" t="s">
        <v>1</v>
      </c>
      <c r="C5" s="3" t="s">
        <v>2</v>
      </c>
      <c r="D5" s="4" t="s">
        <v>7</v>
      </c>
      <c r="E5" s="4" t="s">
        <v>4</v>
      </c>
      <c r="F5" s="5" t="s">
        <v>5</v>
      </c>
      <c r="G5" s="85" t="s">
        <v>50</v>
      </c>
    </row>
    <row r="6" spans="1:9" ht="20.100000000000001" customHeight="1" x14ac:dyDescent="0.25">
      <c r="A6" s="13" t="s">
        <v>10</v>
      </c>
      <c r="B6" s="94" t="s">
        <v>60</v>
      </c>
      <c r="C6" s="14" t="s">
        <v>11</v>
      </c>
      <c r="D6" s="20">
        <v>900</v>
      </c>
      <c r="E6" s="21">
        <v>5</v>
      </c>
      <c r="F6" s="15">
        <f t="shared" ref="F6:F11" si="0">D6*E6</f>
        <v>4500</v>
      </c>
      <c r="G6" s="87">
        <f t="shared" ref="G6:G11" si="1">F6*0.18</f>
        <v>810</v>
      </c>
    </row>
    <row r="7" spans="1:9" ht="20.100000000000001" customHeight="1" x14ac:dyDescent="0.25">
      <c r="A7" s="13" t="s">
        <v>12</v>
      </c>
      <c r="B7" s="19" t="s">
        <v>13</v>
      </c>
      <c r="C7" s="14" t="s">
        <v>11</v>
      </c>
      <c r="D7" s="20">
        <v>100</v>
      </c>
      <c r="E7" s="21">
        <v>5</v>
      </c>
      <c r="F7" s="15">
        <f t="shared" si="0"/>
        <v>500</v>
      </c>
      <c r="G7" s="87">
        <f t="shared" si="1"/>
        <v>90</v>
      </c>
    </row>
    <row r="8" spans="1:9" ht="20.100000000000001" customHeight="1" x14ac:dyDescent="0.25">
      <c r="A8" s="13" t="s">
        <v>14</v>
      </c>
      <c r="B8" s="19" t="s">
        <v>15</v>
      </c>
      <c r="C8" s="14" t="s">
        <v>16</v>
      </c>
      <c r="D8" s="20">
        <v>70</v>
      </c>
      <c r="E8" s="21">
        <v>150</v>
      </c>
      <c r="F8" s="15">
        <f t="shared" si="0"/>
        <v>10500</v>
      </c>
      <c r="G8" s="87">
        <f t="shared" si="1"/>
        <v>1890</v>
      </c>
    </row>
    <row r="9" spans="1:9" ht="20.100000000000001" customHeight="1" x14ac:dyDescent="0.25">
      <c r="A9" s="13" t="s">
        <v>17</v>
      </c>
      <c r="B9" s="94" t="s">
        <v>61</v>
      </c>
      <c r="C9" s="14" t="s">
        <v>18</v>
      </c>
      <c r="D9" s="20">
        <v>1000</v>
      </c>
      <c r="E9" s="21">
        <v>5</v>
      </c>
      <c r="F9" s="15">
        <f t="shared" si="0"/>
        <v>5000</v>
      </c>
      <c r="G9" s="87">
        <f t="shared" si="1"/>
        <v>900</v>
      </c>
    </row>
    <row r="10" spans="1:9" ht="20.100000000000001" customHeight="1" x14ac:dyDescent="0.25">
      <c r="A10" s="13" t="s">
        <v>19</v>
      </c>
      <c r="B10" s="19" t="s">
        <v>20</v>
      </c>
      <c r="C10" s="14" t="s">
        <v>16</v>
      </c>
      <c r="D10" s="20">
        <v>140</v>
      </c>
      <c r="E10" s="21">
        <v>150</v>
      </c>
      <c r="F10" s="15">
        <f t="shared" si="0"/>
        <v>21000</v>
      </c>
      <c r="G10" s="87">
        <f t="shared" si="1"/>
        <v>3780</v>
      </c>
      <c r="I10" s="87"/>
    </row>
    <row r="11" spans="1:9" ht="20.100000000000001" customHeight="1" x14ac:dyDescent="0.25">
      <c r="A11" s="13" t="s">
        <v>21</v>
      </c>
      <c r="B11" s="19" t="s">
        <v>22</v>
      </c>
      <c r="C11" s="14" t="s">
        <v>16</v>
      </c>
      <c r="D11" s="20">
        <v>600</v>
      </c>
      <c r="E11" s="21">
        <v>5</v>
      </c>
      <c r="F11" s="15">
        <f t="shared" si="0"/>
        <v>3000</v>
      </c>
      <c r="G11" s="87">
        <f t="shared" si="1"/>
        <v>540</v>
      </c>
    </row>
    <row r="12" spans="1:9" ht="18.75" thickBot="1" x14ac:dyDescent="0.3">
      <c r="A12" s="22"/>
      <c r="B12" s="23" t="s">
        <v>9</v>
      </c>
      <c r="C12" s="24"/>
      <c r="D12" s="16"/>
      <c r="E12" s="16"/>
      <c r="F12" s="17">
        <f>SUM(F6:F11)</f>
        <v>44500</v>
      </c>
      <c r="G12" s="17">
        <f>SUM(G6:G11)</f>
        <v>8010</v>
      </c>
    </row>
    <row r="13" spans="1:9" x14ac:dyDescent="0.2">
      <c r="A13" s="18"/>
    </row>
    <row r="14" spans="1:9" ht="23.25" x14ac:dyDescent="0.35">
      <c r="A14" s="25"/>
      <c r="B14" s="88" t="s">
        <v>51</v>
      </c>
      <c r="C14" s="26"/>
      <c r="D14" s="26"/>
      <c r="E14" s="26"/>
      <c r="F14" s="26"/>
      <c r="G14" s="26"/>
    </row>
    <row r="15" spans="1:9" ht="15.75" x14ac:dyDescent="0.25">
      <c r="A15" s="27" t="s">
        <v>0</v>
      </c>
      <c r="B15" s="28" t="s">
        <v>1</v>
      </c>
      <c r="C15" s="29" t="s">
        <v>2</v>
      </c>
      <c r="D15" s="4" t="s">
        <v>7</v>
      </c>
      <c r="E15" s="4" t="s">
        <v>4</v>
      </c>
      <c r="F15" s="5" t="s">
        <v>5</v>
      </c>
      <c r="G15" s="85" t="s">
        <v>50</v>
      </c>
      <c r="I15" s="87"/>
    </row>
    <row r="16" spans="1:9" ht="20.100000000000001" customHeight="1" x14ac:dyDescent="0.25">
      <c r="A16" s="13" t="s">
        <v>23</v>
      </c>
      <c r="B16" s="92" t="s">
        <v>56</v>
      </c>
      <c r="C16" s="95" t="s">
        <v>62</v>
      </c>
      <c r="D16" s="20">
        <v>500</v>
      </c>
      <c r="E16" s="21">
        <v>150</v>
      </c>
      <c r="F16" s="15">
        <f t="shared" ref="F16:F17" si="2">D16*E16</f>
        <v>75000</v>
      </c>
      <c r="G16" s="87">
        <f t="shared" ref="G16:G17" si="3">F16*0.18</f>
        <v>13500</v>
      </c>
    </row>
    <row r="17" spans="1:8" ht="20.100000000000001" customHeight="1" x14ac:dyDescent="0.25">
      <c r="A17" s="13" t="s">
        <v>24</v>
      </c>
      <c r="B17" s="92" t="s">
        <v>55</v>
      </c>
      <c r="C17" s="95" t="s">
        <v>63</v>
      </c>
      <c r="D17" s="20">
        <v>60</v>
      </c>
      <c r="E17" s="21">
        <v>150</v>
      </c>
      <c r="F17" s="15">
        <f t="shared" si="2"/>
        <v>9000</v>
      </c>
      <c r="G17" s="87">
        <f t="shared" si="3"/>
        <v>1620</v>
      </c>
      <c r="H17" s="6" t="s">
        <v>73</v>
      </c>
    </row>
    <row r="18" spans="1:8" ht="18.75" thickBot="1" x14ac:dyDescent="0.3">
      <c r="A18" s="30"/>
      <c r="B18" s="93" t="s">
        <v>9</v>
      </c>
      <c r="C18" s="31"/>
      <c r="D18" s="31"/>
      <c r="E18" s="31"/>
      <c r="F18" s="32">
        <f>SUM(F16:F17)</f>
        <v>84000</v>
      </c>
      <c r="G18" s="32">
        <f>SUM(G16:G17)</f>
        <v>15120</v>
      </c>
    </row>
    <row r="19" spans="1:8" x14ac:dyDescent="0.2">
      <c r="A19" s="18"/>
    </row>
    <row r="20" spans="1:8" ht="23.25" x14ac:dyDescent="0.35">
      <c r="A20" s="33"/>
      <c r="B20" s="90" t="s">
        <v>54</v>
      </c>
      <c r="C20" s="34"/>
      <c r="D20" s="34"/>
      <c r="E20" s="34"/>
      <c r="F20" s="34"/>
      <c r="G20" s="34"/>
    </row>
    <row r="21" spans="1:8" ht="15.75" x14ac:dyDescent="0.25">
      <c r="A21" s="35" t="s">
        <v>0</v>
      </c>
      <c r="B21" s="36" t="s">
        <v>1</v>
      </c>
      <c r="C21" s="37" t="s">
        <v>2</v>
      </c>
      <c r="D21" s="4" t="s">
        <v>7</v>
      </c>
      <c r="E21" s="4" t="s">
        <v>4</v>
      </c>
      <c r="F21" s="5" t="s">
        <v>5</v>
      </c>
      <c r="G21" s="85" t="s">
        <v>50</v>
      </c>
    </row>
    <row r="22" spans="1:8" ht="20.100000000000001" customHeight="1" x14ac:dyDescent="0.25">
      <c r="A22" s="13" t="s">
        <v>25</v>
      </c>
      <c r="B22" s="94" t="s">
        <v>57</v>
      </c>
      <c r="C22" s="95" t="s">
        <v>64</v>
      </c>
      <c r="D22" s="20">
        <v>1500</v>
      </c>
      <c r="E22" s="21">
        <v>5</v>
      </c>
      <c r="F22" s="15">
        <f>D22*E22</f>
        <v>7500</v>
      </c>
      <c r="G22" s="87">
        <f t="shared" ref="G22:G24" si="4">F22*0.18</f>
        <v>1350</v>
      </c>
    </row>
    <row r="23" spans="1:8" ht="20.100000000000001" customHeight="1" x14ac:dyDescent="0.25">
      <c r="A23" s="13" t="s">
        <v>26</v>
      </c>
      <c r="B23" s="94" t="s">
        <v>58</v>
      </c>
      <c r="C23" s="95" t="s">
        <v>64</v>
      </c>
      <c r="D23" s="20">
        <v>1500</v>
      </c>
      <c r="E23" s="21">
        <v>5</v>
      </c>
      <c r="F23" s="15">
        <f>D23*E23</f>
        <v>7500</v>
      </c>
      <c r="G23" s="87">
        <f t="shared" si="4"/>
        <v>1350</v>
      </c>
    </row>
    <row r="24" spans="1:8" ht="20.100000000000001" customHeight="1" x14ac:dyDescent="0.25">
      <c r="A24" s="13" t="s">
        <v>27</v>
      </c>
      <c r="B24" s="94" t="s">
        <v>59</v>
      </c>
      <c r="C24" s="95" t="s">
        <v>65</v>
      </c>
      <c r="D24" s="20">
        <v>15000</v>
      </c>
      <c r="E24" s="20">
        <v>2</v>
      </c>
      <c r="F24" s="15">
        <f>D24*E24</f>
        <v>30000</v>
      </c>
      <c r="G24" s="87">
        <f t="shared" si="4"/>
        <v>5400</v>
      </c>
    </row>
    <row r="25" spans="1:8" ht="18.75" thickBot="1" x14ac:dyDescent="0.3">
      <c r="A25" s="38"/>
      <c r="B25" s="39" t="s">
        <v>9</v>
      </c>
      <c r="C25" s="40"/>
      <c r="D25" s="40"/>
      <c r="E25" s="40"/>
      <c r="F25" s="41">
        <f>SUM(F22:F24)</f>
        <v>45000</v>
      </c>
      <c r="G25" s="41">
        <f>SUM(G22:G24)</f>
        <v>8100</v>
      </c>
    </row>
    <row r="26" spans="1:8" x14ac:dyDescent="0.2">
      <c r="A26" s="18"/>
    </row>
    <row r="27" spans="1:8" ht="23.25" x14ac:dyDescent="0.35">
      <c r="A27" s="42"/>
      <c r="B27" s="91" t="s">
        <v>53</v>
      </c>
      <c r="C27" s="43"/>
      <c r="D27" s="43"/>
      <c r="E27" s="43"/>
      <c r="F27" s="43"/>
      <c r="G27" s="43"/>
    </row>
    <row r="28" spans="1:8" ht="15.75" x14ac:dyDescent="0.25">
      <c r="A28" s="44" t="s">
        <v>0</v>
      </c>
      <c r="B28" s="45" t="s">
        <v>1</v>
      </c>
      <c r="C28" s="46" t="s">
        <v>2</v>
      </c>
      <c r="D28" s="4" t="s">
        <v>7</v>
      </c>
      <c r="E28" s="4" t="s">
        <v>4</v>
      </c>
      <c r="F28" s="5" t="s">
        <v>5</v>
      </c>
      <c r="G28" s="85" t="s">
        <v>50</v>
      </c>
    </row>
    <row r="29" spans="1:8" ht="20.100000000000001" customHeight="1" x14ac:dyDescent="0.25">
      <c r="A29" s="13" t="s">
        <v>28</v>
      </c>
      <c r="B29" s="94" t="s">
        <v>66</v>
      </c>
      <c r="C29" s="95" t="s">
        <v>64</v>
      </c>
      <c r="D29" s="20">
        <v>7000</v>
      </c>
      <c r="E29" s="21">
        <v>4</v>
      </c>
      <c r="F29" s="15">
        <f>D29*E29</f>
        <v>28000</v>
      </c>
      <c r="G29" s="87">
        <f t="shared" ref="G29:G31" si="5">F29*0.18</f>
        <v>5040</v>
      </c>
    </row>
    <row r="30" spans="1:8" ht="20.100000000000001" customHeight="1" x14ac:dyDescent="0.25">
      <c r="A30" s="13"/>
      <c r="B30" s="94" t="s">
        <v>69</v>
      </c>
      <c r="C30" s="95" t="s">
        <v>64</v>
      </c>
      <c r="D30" s="20">
        <v>3000</v>
      </c>
      <c r="E30" s="21">
        <v>2</v>
      </c>
      <c r="F30" s="15">
        <f>D30*E30</f>
        <v>6000</v>
      </c>
      <c r="G30" s="87">
        <f t="shared" si="5"/>
        <v>1080</v>
      </c>
    </row>
    <row r="31" spans="1:8" ht="20.100000000000001" customHeight="1" x14ac:dyDescent="0.25">
      <c r="A31" s="13" t="s">
        <v>29</v>
      </c>
      <c r="B31" s="94" t="s">
        <v>67</v>
      </c>
      <c r="C31" s="95" t="s">
        <v>64</v>
      </c>
      <c r="D31" s="20">
        <v>2500</v>
      </c>
      <c r="E31" s="21">
        <v>5</v>
      </c>
      <c r="F31" s="15">
        <f>D31*E31</f>
        <v>12500</v>
      </c>
      <c r="G31" s="87">
        <f t="shared" si="5"/>
        <v>2250</v>
      </c>
    </row>
    <row r="32" spans="1:8" ht="18.75" hidden="1" thickBot="1" x14ac:dyDescent="0.3">
      <c r="A32" s="47"/>
      <c r="B32" s="48" t="s">
        <v>9</v>
      </c>
      <c r="C32" s="49"/>
      <c r="D32" s="49"/>
      <c r="E32" s="49"/>
      <c r="F32" s="50">
        <f>SUM(F29:F31)</f>
        <v>46500</v>
      </c>
    </row>
    <row r="33" spans="1:7" ht="18.75" thickBot="1" x14ac:dyDescent="0.3">
      <c r="A33" s="38"/>
      <c r="B33" s="39" t="s">
        <v>9</v>
      </c>
      <c r="C33" s="40"/>
      <c r="D33" s="40"/>
      <c r="E33" s="40"/>
      <c r="F33" s="41">
        <f>SUM(F29:F32)</f>
        <v>93000</v>
      </c>
      <c r="G33" s="41">
        <f>SUM(G29:G32)</f>
        <v>8370</v>
      </c>
    </row>
    <row r="34" spans="1:7" ht="18" x14ac:dyDescent="0.25">
      <c r="A34" s="96"/>
      <c r="B34" s="97"/>
      <c r="C34" s="98"/>
      <c r="D34" s="98"/>
      <c r="E34" s="98"/>
      <c r="F34" s="99"/>
      <c r="G34" s="99"/>
    </row>
    <row r="35" spans="1:7" ht="23.25" x14ac:dyDescent="0.35">
      <c r="A35" s="51"/>
      <c r="B35" s="100" t="s">
        <v>68</v>
      </c>
      <c r="C35" s="52"/>
      <c r="D35" s="52"/>
      <c r="E35" s="52"/>
      <c r="F35" s="52"/>
      <c r="G35" s="52"/>
    </row>
    <row r="36" spans="1:7" ht="15.75" x14ac:dyDescent="0.25">
      <c r="A36" s="53" t="s">
        <v>0</v>
      </c>
      <c r="B36" s="54" t="s">
        <v>1</v>
      </c>
      <c r="C36" s="55" t="s">
        <v>2</v>
      </c>
      <c r="D36" s="4" t="s">
        <v>7</v>
      </c>
      <c r="E36" s="4" t="s">
        <v>4</v>
      </c>
      <c r="F36" s="5" t="s">
        <v>5</v>
      </c>
      <c r="G36" s="85" t="s">
        <v>50</v>
      </c>
    </row>
    <row r="37" spans="1:7" ht="20.100000000000001" customHeight="1" x14ac:dyDescent="0.25">
      <c r="A37" s="13" t="s">
        <v>30</v>
      </c>
      <c r="B37" s="19" t="s">
        <v>31</v>
      </c>
      <c r="C37" s="14" t="s">
        <v>8</v>
      </c>
      <c r="D37" s="20">
        <v>800</v>
      </c>
      <c r="E37" s="21">
        <v>1</v>
      </c>
      <c r="F37" s="15">
        <f t="shared" ref="F37:F42" si="6">D37*E37</f>
        <v>800</v>
      </c>
      <c r="G37" s="87">
        <f t="shared" ref="G37:G42" si="7">F37*0.18</f>
        <v>144</v>
      </c>
    </row>
    <row r="38" spans="1:7" ht="20.100000000000001" customHeight="1" x14ac:dyDescent="0.25">
      <c r="A38" s="13" t="s">
        <v>32</v>
      </c>
      <c r="B38" s="19" t="s">
        <v>15</v>
      </c>
      <c r="C38" s="14" t="s">
        <v>16</v>
      </c>
      <c r="D38" s="20">
        <v>60</v>
      </c>
      <c r="E38" s="21">
        <v>70</v>
      </c>
      <c r="F38" s="15">
        <f t="shared" si="6"/>
        <v>4200</v>
      </c>
      <c r="G38" s="87">
        <f t="shared" si="7"/>
        <v>756</v>
      </c>
    </row>
    <row r="39" spans="1:7" ht="20.100000000000001" customHeight="1" x14ac:dyDescent="0.25">
      <c r="A39" s="13" t="s">
        <v>33</v>
      </c>
      <c r="B39" s="19" t="s">
        <v>34</v>
      </c>
      <c r="C39" s="14" t="s">
        <v>8</v>
      </c>
      <c r="D39" s="20">
        <v>500</v>
      </c>
      <c r="E39" s="21">
        <v>2</v>
      </c>
      <c r="F39" s="15">
        <f t="shared" si="6"/>
        <v>1000</v>
      </c>
      <c r="G39" s="87">
        <f t="shared" si="7"/>
        <v>180</v>
      </c>
    </row>
    <row r="40" spans="1:7" ht="20.100000000000001" customHeight="1" x14ac:dyDescent="0.25">
      <c r="A40" s="13" t="s">
        <v>35</v>
      </c>
      <c r="B40" s="19" t="s">
        <v>36</v>
      </c>
      <c r="C40" s="14" t="s">
        <v>18</v>
      </c>
      <c r="D40" s="20">
        <v>10</v>
      </c>
      <c r="E40" s="21">
        <v>300</v>
      </c>
      <c r="F40" s="15">
        <f t="shared" si="6"/>
        <v>3000</v>
      </c>
      <c r="G40" s="87">
        <f t="shared" si="7"/>
        <v>540</v>
      </c>
    </row>
    <row r="41" spans="1:7" ht="20.100000000000001" customHeight="1" x14ac:dyDescent="0.25">
      <c r="A41" s="13" t="s">
        <v>37</v>
      </c>
      <c r="B41" s="19" t="s">
        <v>38</v>
      </c>
      <c r="C41" s="14" t="s">
        <v>8</v>
      </c>
      <c r="D41" s="20">
        <v>140</v>
      </c>
      <c r="E41" s="21">
        <v>60</v>
      </c>
      <c r="F41" s="15">
        <f t="shared" si="6"/>
        <v>8400</v>
      </c>
      <c r="G41" s="87">
        <f t="shared" si="7"/>
        <v>1512</v>
      </c>
    </row>
    <row r="42" spans="1:7" ht="20.100000000000001" customHeight="1" x14ac:dyDescent="0.25">
      <c r="A42" s="13" t="s">
        <v>39</v>
      </c>
      <c r="B42" s="19" t="s">
        <v>40</v>
      </c>
      <c r="C42" s="14" t="s">
        <v>8</v>
      </c>
      <c r="D42" s="20">
        <v>100</v>
      </c>
      <c r="E42" s="21">
        <v>5</v>
      </c>
      <c r="F42" s="15">
        <f t="shared" si="6"/>
        <v>500</v>
      </c>
      <c r="G42" s="87">
        <f t="shared" si="7"/>
        <v>90</v>
      </c>
    </row>
    <row r="43" spans="1:7" ht="18.75" thickBot="1" x14ac:dyDescent="0.3">
      <c r="A43" s="56"/>
      <c r="B43" s="57" t="s">
        <v>9</v>
      </c>
      <c r="C43" s="58"/>
      <c r="D43" s="58"/>
      <c r="E43" s="58"/>
      <c r="F43" s="59">
        <f>SUM(F37:F42)</f>
        <v>17900</v>
      </c>
      <c r="G43" s="59">
        <f>SUM(G37:G42)</f>
        <v>3222</v>
      </c>
    </row>
    <row r="44" spans="1:7" x14ac:dyDescent="0.2">
      <c r="A44" s="18"/>
    </row>
    <row r="45" spans="1:7" x14ac:dyDescent="0.2">
      <c r="A45" s="18"/>
      <c r="B45" s="18"/>
    </row>
    <row r="46" spans="1:7" x14ac:dyDescent="0.2">
      <c r="A46" s="18"/>
    </row>
    <row r="47" spans="1:7" ht="15.75" x14ac:dyDescent="0.2">
      <c r="A47" s="60" t="s">
        <v>41</v>
      </c>
      <c r="B47" s="61"/>
      <c r="C47" s="61"/>
      <c r="D47" s="61"/>
      <c r="E47" s="61"/>
      <c r="F47" s="61"/>
      <c r="G47" s="61"/>
    </row>
    <row r="48" spans="1:7" ht="36" x14ac:dyDescent="0.25">
      <c r="A48" s="62" t="s">
        <v>42</v>
      </c>
      <c r="B48" s="62" t="s">
        <v>43</v>
      </c>
      <c r="C48" s="62" t="s">
        <v>44</v>
      </c>
      <c r="D48" s="62" t="s">
        <v>45</v>
      </c>
      <c r="E48" s="63"/>
      <c r="F48" s="63"/>
      <c r="G48" s="63"/>
    </row>
    <row r="49" spans="1:7" ht="18" x14ac:dyDescent="0.25">
      <c r="A49" s="64"/>
      <c r="B49" s="64"/>
      <c r="C49" s="65"/>
      <c r="D49" s="64"/>
      <c r="E49" s="66"/>
      <c r="F49" s="66"/>
      <c r="G49" s="66"/>
    </row>
    <row r="50" spans="1:7" ht="18" x14ac:dyDescent="0.25">
      <c r="A50" s="64"/>
      <c r="B50" s="64"/>
      <c r="C50" s="65"/>
      <c r="D50" s="64"/>
      <c r="E50" s="66"/>
      <c r="F50" s="66"/>
      <c r="G50" s="66"/>
    </row>
    <row r="51" spans="1:7" ht="18" x14ac:dyDescent="0.25">
      <c r="A51" s="67">
        <v>1</v>
      </c>
      <c r="B51" s="70" t="str">
        <f>B4</f>
        <v xml:space="preserve">FARMER TRAINING </v>
      </c>
      <c r="C51" s="68">
        <f>F12</f>
        <v>44500</v>
      </c>
      <c r="D51" s="69">
        <f>C51/$C$63</f>
        <v>0.17814607978542404</v>
      </c>
      <c r="E51" s="61"/>
      <c r="F51" s="61"/>
      <c r="G51" s="61"/>
    </row>
    <row r="52" spans="1:7" ht="18" x14ac:dyDescent="0.25">
      <c r="A52" s="71"/>
      <c r="B52" s="72"/>
      <c r="C52" s="73"/>
      <c r="D52" s="74"/>
      <c r="E52" s="61"/>
      <c r="F52" s="61"/>
      <c r="G52" s="61"/>
    </row>
    <row r="53" spans="1:7" ht="18" x14ac:dyDescent="0.25">
      <c r="A53" s="67">
        <v>2</v>
      </c>
      <c r="B53" s="70" t="str">
        <f>B14</f>
        <v xml:space="preserve">PRODUCTION INPUTS </v>
      </c>
      <c r="C53" s="68">
        <f>F18</f>
        <v>84000</v>
      </c>
      <c r="D53" s="69">
        <f>C53/$C$63</f>
        <v>0.33627574611181171</v>
      </c>
      <c r="E53" s="61"/>
      <c r="F53" s="61"/>
      <c r="G53" s="61"/>
    </row>
    <row r="54" spans="1:7" ht="18" x14ac:dyDescent="0.25">
      <c r="A54" s="71"/>
      <c r="B54" s="72"/>
      <c r="C54" s="73"/>
      <c r="D54" s="74"/>
      <c r="E54" s="61"/>
      <c r="F54" s="61"/>
      <c r="G54" s="61"/>
    </row>
    <row r="55" spans="1:7" ht="18" x14ac:dyDescent="0.25">
      <c r="A55" s="67">
        <v>3</v>
      </c>
      <c r="B55" s="70" t="str">
        <f>B20</f>
        <v xml:space="preserve">PROCESSING AND STORAGE </v>
      </c>
      <c r="C55" s="68">
        <f>F25</f>
        <v>45000</v>
      </c>
      <c r="D55" s="69">
        <f>C55/$C$63</f>
        <v>0.18014772113132768</v>
      </c>
      <c r="E55" s="61"/>
      <c r="F55" s="61"/>
      <c r="G55" s="61"/>
    </row>
    <row r="56" spans="1:7" ht="18" x14ac:dyDescent="0.25">
      <c r="A56" s="71"/>
      <c r="B56" s="72"/>
      <c r="C56" s="73"/>
      <c r="D56" s="74"/>
      <c r="E56" s="61"/>
      <c r="F56" s="61"/>
      <c r="G56" s="61"/>
    </row>
    <row r="57" spans="1:7" ht="18" x14ac:dyDescent="0.25">
      <c r="A57" s="67">
        <v>4</v>
      </c>
      <c r="B57" s="70" t="str">
        <f>B27</f>
        <v xml:space="preserve">TRANSPORT AND MARKETING </v>
      </c>
      <c r="C57" s="68">
        <f>F32</f>
        <v>46500</v>
      </c>
      <c r="D57" s="69">
        <f>C57/$C$63</f>
        <v>0.18615264516903862</v>
      </c>
      <c r="E57" s="61"/>
      <c r="F57" s="61"/>
      <c r="G57" s="61"/>
    </row>
    <row r="58" spans="1:7" ht="18" x14ac:dyDescent="0.25">
      <c r="A58" s="71"/>
      <c r="B58" s="72"/>
      <c r="C58" s="73"/>
      <c r="D58" s="74"/>
      <c r="E58" s="61"/>
      <c r="F58" s="61"/>
      <c r="G58" s="61"/>
    </row>
    <row r="59" spans="1:7" ht="18" x14ac:dyDescent="0.25">
      <c r="A59" s="67">
        <v>5</v>
      </c>
      <c r="B59" s="70" t="str">
        <f>B35</f>
        <v>STAKEHOLDERS' WORKSHOP WITH MEDIA</v>
      </c>
      <c r="C59" s="68">
        <f>F43</f>
        <v>17900</v>
      </c>
      <c r="D59" s="69">
        <f>C59/$C$63</f>
        <v>7.1658760183350351E-2</v>
      </c>
      <c r="E59" s="61"/>
      <c r="F59" s="61"/>
      <c r="G59" s="61"/>
    </row>
    <row r="60" spans="1:7" ht="18" x14ac:dyDescent="0.25">
      <c r="A60" s="71"/>
      <c r="B60" s="72"/>
      <c r="C60" s="73"/>
      <c r="D60" s="74"/>
      <c r="E60" s="61"/>
      <c r="F60" s="61"/>
      <c r="G60" s="61"/>
    </row>
    <row r="61" spans="1:7" ht="18" x14ac:dyDescent="0.2">
      <c r="A61" s="62"/>
      <c r="B61" s="75" t="s">
        <v>46</v>
      </c>
      <c r="C61" s="76">
        <f>SUM(C50:C60)</f>
        <v>237900</v>
      </c>
      <c r="D61" s="69">
        <f>C61/$C$63</f>
        <v>0.95238095238095233</v>
      </c>
      <c r="E61" s="61"/>
      <c r="F61" s="61"/>
      <c r="G61" s="61"/>
    </row>
    <row r="62" spans="1:7" ht="18" x14ac:dyDescent="0.25">
      <c r="A62" s="77">
        <v>9</v>
      </c>
      <c r="B62" s="78" t="s">
        <v>47</v>
      </c>
      <c r="C62" s="79">
        <f>C61*5%</f>
        <v>11895</v>
      </c>
      <c r="D62" s="69">
        <f>C62/$C$63</f>
        <v>4.7619047619047616E-2</v>
      </c>
      <c r="E62" s="80"/>
      <c r="F62" s="81"/>
      <c r="G62" s="82"/>
    </row>
    <row r="63" spans="1:7" ht="18" x14ac:dyDescent="0.2">
      <c r="A63" s="62"/>
      <c r="B63" s="75" t="s">
        <v>48</v>
      </c>
      <c r="C63" s="76">
        <f>C61+C62</f>
        <v>249795</v>
      </c>
      <c r="D63" s="69">
        <f>C63/$C$63</f>
        <v>1</v>
      </c>
      <c r="E63" s="61"/>
      <c r="F63" s="61"/>
      <c r="G63" s="61"/>
    </row>
    <row r="64" spans="1:7" ht="18" x14ac:dyDescent="0.25">
      <c r="A64" s="71">
        <v>10</v>
      </c>
      <c r="B64" s="72" t="s">
        <v>49</v>
      </c>
      <c r="C64" s="79">
        <f>C63*D64</f>
        <v>24979.5</v>
      </c>
      <c r="D64" s="83">
        <v>0.1</v>
      </c>
      <c r="E64" s="61"/>
      <c r="F64" s="61"/>
      <c r="G64" s="61"/>
    </row>
    <row r="65" spans="1:7" ht="18" x14ac:dyDescent="0.2">
      <c r="A65" s="62"/>
      <c r="B65" s="101" t="s">
        <v>70</v>
      </c>
      <c r="C65" s="76">
        <f>C63+C64</f>
        <v>274774.5</v>
      </c>
      <c r="D65" s="84"/>
      <c r="E65" s="61"/>
      <c r="F65" s="61"/>
      <c r="G65" s="61"/>
    </row>
    <row r="66" spans="1:7" x14ac:dyDescent="0.2">
      <c r="B66" s="101" t="s">
        <v>71</v>
      </c>
      <c r="C66" s="87">
        <f>C65*0.18</f>
        <v>49459.409999999996</v>
      </c>
    </row>
  </sheetData>
  <protectedRanges>
    <protectedRange sqref="A16:B17" name="Range1"/>
  </protectedRanges>
  <mergeCells count="2">
    <mergeCell ref="A2:B2"/>
    <mergeCell ref="C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2019-08-30T10:12:24Z</dcterms:created>
  <dcterms:modified xsi:type="dcterms:W3CDTF">2019-08-30T13:41:48Z</dcterms:modified>
</cp:coreProperties>
</file>