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6275" windowHeight="8010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E42" i="1" l="1"/>
  <c r="E52" i="1"/>
  <c r="E53" i="1"/>
  <c r="E54" i="1"/>
  <c r="E55" i="1"/>
  <c r="E56" i="1"/>
  <c r="E57" i="1"/>
  <c r="E46" i="1"/>
  <c r="E47" i="1"/>
  <c r="E48" i="1"/>
  <c r="E49" i="1"/>
  <c r="E50" i="1"/>
  <c r="E43" i="1"/>
  <c r="E44" i="1"/>
  <c r="E36" i="1"/>
  <c r="E37" i="1"/>
  <c r="E38" i="1"/>
  <c r="E40" i="1"/>
  <c r="E32" i="1"/>
  <c r="E34" i="1"/>
  <c r="E24" i="1"/>
  <c r="E25" i="1"/>
  <c r="E26" i="1"/>
  <c r="E27" i="1"/>
  <c r="E28" i="1"/>
  <c r="E29" i="1"/>
  <c r="E30" i="1"/>
  <c r="E6" i="1"/>
  <c r="E7" i="1"/>
  <c r="E8" i="1"/>
  <c r="E9" i="1"/>
  <c r="E11" i="1"/>
  <c r="E12" i="1"/>
  <c r="E13" i="1"/>
  <c r="E14" i="1"/>
  <c r="E19" i="1"/>
  <c r="C20" i="1"/>
  <c r="E20" i="1"/>
  <c r="E21" i="1"/>
  <c r="E58" i="1"/>
</calcChain>
</file>

<file path=xl/sharedStrings.xml><?xml version="1.0" encoding="utf-8"?>
<sst xmlns="http://schemas.openxmlformats.org/spreadsheetml/2006/main" count="87" uniqueCount="74">
  <si>
    <t>Project title: Reducing Human related threats to the critically endangered mountain gorillas  in Bwindi Impenetrable National Park Uganda</t>
  </si>
  <si>
    <t>Period: January - December 2019</t>
  </si>
  <si>
    <t>No. Of Pple</t>
  </si>
  <si>
    <t>Unit Cost</t>
  </si>
  <si>
    <t>No. Of Days</t>
  </si>
  <si>
    <t>Total</t>
  </si>
  <si>
    <t xml:space="preserve">a) Training workshop for  park rangers and reformed poachers </t>
  </si>
  <si>
    <t>Trainer fees</t>
  </si>
  <si>
    <t>Natural resource officer DSA</t>
  </si>
  <si>
    <t xml:space="preserve">District community development  officer </t>
  </si>
  <si>
    <t>UWA community conservation warden DSA</t>
  </si>
  <si>
    <t>EWCO team Accomodation (4 people x $50 x 3 nights)</t>
  </si>
  <si>
    <t>EWCO team Per diem (4 people x $20 x 4 days)</t>
  </si>
  <si>
    <t>Rangers and poachers  transport allowance (24  people x $4 x 2 days)</t>
  </si>
  <si>
    <t>Meals (33 people x $15 x 2 days)</t>
  </si>
  <si>
    <t>Vehicle fuel &amp; Maintenance</t>
  </si>
  <si>
    <t>Communication/ mobilisation</t>
  </si>
  <si>
    <t>Stationery (Flipcharts, pens, markers, books etc)</t>
  </si>
  <si>
    <t>Design and printing of posters</t>
  </si>
  <si>
    <t>Hall hire</t>
  </si>
  <si>
    <t>Chair hire</t>
  </si>
  <si>
    <t>Sub Total</t>
  </si>
  <si>
    <t>Item</t>
  </si>
  <si>
    <t>No. of Mths</t>
  </si>
  <si>
    <t>Reformed poachers  transport allowance</t>
  </si>
  <si>
    <t>UWA, District , Community developmet staff transport allowance</t>
  </si>
  <si>
    <t xml:space="preserve">Stationery </t>
  </si>
  <si>
    <t>Local EWCO  staff fuel/transport allowance</t>
  </si>
  <si>
    <t>c) Fecal Sample collection and Laboratory analysis  Supplies</t>
  </si>
  <si>
    <t xml:space="preserve">Light microscope </t>
  </si>
  <si>
    <t>d) Project Monitoring &amp; Evaluation twice a year</t>
  </si>
  <si>
    <t>EWCO team Accomodation (3 people x $50 x 6 nights)</t>
  </si>
  <si>
    <t>EWCO team Per diem (3 people x $20 x 8 days)</t>
  </si>
  <si>
    <t>Communication</t>
  </si>
  <si>
    <t>e) Supplies</t>
  </si>
  <si>
    <t xml:space="preserve"> Purchase /set up of  groups livelihood project  at a cost of  $1000 per group</t>
  </si>
  <si>
    <t>Setting up of VSLAs</t>
  </si>
  <si>
    <t>f) Personnel/ Staff time</t>
  </si>
  <si>
    <t>Project Director</t>
  </si>
  <si>
    <t xml:space="preserve"> Monitoring and Evaluation (M&amp;E) Officer</t>
  </si>
  <si>
    <t>Field Program Coordinator (Field Training Coordinator)</t>
  </si>
  <si>
    <t>Accountant</t>
  </si>
  <si>
    <t>g) Other costs</t>
  </si>
  <si>
    <t>Internet &amp; e-mail costs</t>
  </si>
  <si>
    <t>Monthly</t>
  </si>
  <si>
    <t>Office supplies (Sugar, Tea, tissue)</t>
  </si>
  <si>
    <t>Utilities (Electricity &amp; Water)</t>
  </si>
  <si>
    <t>Rent</t>
  </si>
  <si>
    <t>Bank charges</t>
  </si>
  <si>
    <t>GRAND TOTAL</t>
  </si>
  <si>
    <t xml:space="preserve">Contributions to project budget </t>
  </si>
  <si>
    <t>Total project budget</t>
  </si>
  <si>
    <t>(Proposed) contributions from other sources**</t>
  </si>
  <si>
    <t>Amount</t>
  </si>
  <si>
    <t>Requested/confirmed?</t>
  </si>
  <si>
    <t>(must be filled in)</t>
  </si>
  <si>
    <t>Proposing organization contribution - cash</t>
  </si>
  <si>
    <t>Proposing organization contribution - kind</t>
  </si>
  <si>
    <t xml:space="preserve">Amount requested from </t>
  </si>
  <si>
    <t>Prince Bernhard Fund for Nature*</t>
  </si>
  <si>
    <t xml:space="preserve"> 2.) SNARES FOR WARES</t>
  </si>
  <si>
    <t xml:space="preserve"> 1.) ELGON WILDLIFE CONSERVATION ORGANISATION</t>
  </si>
  <si>
    <t>Staff time , laboratory research hours and  housing</t>
  </si>
  <si>
    <t xml:space="preserve">confirmed </t>
  </si>
  <si>
    <t>Requested</t>
  </si>
  <si>
    <t>Park staff training workshop</t>
  </si>
  <si>
    <t>b ) Reformed poachers monthly meetings, training</t>
  </si>
  <si>
    <t xml:space="preserve">Field staff monthly fecal sample collection </t>
  </si>
  <si>
    <t xml:space="preserve">Gloves, masks, Tracking boots, rain coats, Track suits, veterinary supplies and laboratory supplies including sample pots,chemicals, sugars, glassware (petri dishes, culture plates) growth media, lab coats &amp; footware boots, </t>
  </si>
  <si>
    <t>$   42,535</t>
  </si>
  <si>
    <t xml:space="preserve">3) Rufford Foundation </t>
  </si>
  <si>
    <t xml:space="preserve">3). CLEVELAND METROPARKS ZOO </t>
  </si>
  <si>
    <t xml:space="preserve">Requested </t>
  </si>
  <si>
    <t xml:space="preserve">Global giving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</si>
</sst>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&quot;$&quot;#,##0_);[Red]\(&quot;$&quot;#,##0\)"/>
  </numFmts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wrapText="1"/>
    </xf>
    <xf numFmtId="165" fontId="0" fillId="0" borderId="1" xfId="1" applyNumberFormat="1" applyFont="1" applyBorder="1"/>
    <xf numFmtId="1" fontId="0" fillId="0" borderId="1" xfId="0" applyNumberFormat="1" applyBorder="1"/>
    <xf numFmtId="0" fontId="4" fillId="0" borderId="1" xfId="0" applyFont="1" applyFill="1" applyBorder="1"/>
    <xf numFmtId="165" fontId="4" fillId="0" borderId="1" xfId="1" applyNumberFormat="1" applyFont="1" applyFill="1" applyBorder="1"/>
    <xf numFmtId="0" fontId="5" fillId="0" borderId="1" xfId="0" applyFont="1" applyBorder="1"/>
    <xf numFmtId="0" fontId="6" fillId="0" borderId="1" xfId="0" applyFont="1" applyFill="1" applyBorder="1"/>
    <xf numFmtId="0" fontId="2" fillId="0" borderId="1" xfId="0" applyFont="1" applyBorder="1"/>
    <xf numFmtId="165" fontId="2" fillId="0" borderId="1" xfId="1" applyNumberFormat="1" applyFont="1" applyBorder="1"/>
    <xf numFmtId="164" fontId="7" fillId="0" borderId="1" xfId="0" applyNumberFormat="1" applyFont="1" applyBorder="1" applyAlignment="1">
      <alignment horizontal="left" indent="1"/>
    </xf>
    <xf numFmtId="165" fontId="0" fillId="0" borderId="1" xfId="0" applyNumberFormat="1" applyBorder="1"/>
    <xf numFmtId="165" fontId="2" fillId="0" borderId="1" xfId="0" applyNumberFormat="1" applyFont="1" applyBorder="1"/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Border="1"/>
    <xf numFmtId="165" fontId="0" fillId="0" borderId="1" xfId="0" applyNumberFormat="1" applyFont="1" applyBorder="1"/>
    <xf numFmtId="0" fontId="3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/>
    <xf numFmtId="164" fontId="8" fillId="0" borderId="1" xfId="0" applyNumberFormat="1" applyFont="1" applyBorder="1" applyAlignment="1">
      <alignment horizontal="left" wrapText="1" indent="1"/>
    </xf>
    <xf numFmtId="164" fontId="8" fillId="0" borderId="1" xfId="0" quotePrefix="1" applyNumberFormat="1" applyFont="1" applyBorder="1" applyAlignment="1">
      <alignment horizontal="center" wrapText="1"/>
    </xf>
    <xf numFmtId="165" fontId="8" fillId="2" borderId="1" xfId="0" applyNumberFormat="1" applyFont="1" applyFill="1" applyBorder="1" applyAlignment="1">
      <alignment wrapText="1"/>
    </xf>
    <xf numFmtId="0" fontId="10" fillId="0" borderId="5" xfId="0" applyFont="1" applyBorder="1" applyAlignment="1">
      <alignment horizontal="left" vertical="top" wrapText="1" indent="4"/>
    </xf>
    <xf numFmtId="0" fontId="10" fillId="0" borderId="7" xfId="0" applyFont="1" applyBorder="1" applyAlignment="1">
      <alignment horizontal="left" vertical="top" wrapText="1" indent="4"/>
    </xf>
    <xf numFmtId="0" fontId="11" fillId="0" borderId="8" xfId="0" applyFont="1" applyBorder="1" applyAlignment="1">
      <alignment horizontal="left" vertical="top" wrapText="1" indent="4"/>
    </xf>
    <xf numFmtId="0" fontId="10" fillId="0" borderId="8" xfId="0" applyFont="1" applyBorder="1" applyAlignment="1">
      <alignment horizontal="left" vertical="top" wrapText="1" indent="4"/>
    </xf>
    <xf numFmtId="0" fontId="10" fillId="0" borderId="5" xfId="0" applyFont="1" applyBorder="1" applyAlignment="1">
      <alignment vertical="top" wrapText="1"/>
    </xf>
    <xf numFmtId="0" fontId="9" fillId="0" borderId="9" xfId="0" applyFont="1" applyBorder="1" applyAlignment="1">
      <alignment horizontal="left" vertical="top" wrapText="1" indent="4"/>
    </xf>
    <xf numFmtId="0" fontId="9" fillId="0" borderId="5" xfId="0" applyFont="1" applyBorder="1" applyAlignment="1">
      <alignment horizontal="left" vertical="top" wrapText="1" indent="4"/>
    </xf>
    <xf numFmtId="166" fontId="12" fillId="0" borderId="10" xfId="0" applyNumberFormat="1" applyFont="1" applyBorder="1" applyAlignment="1">
      <alignment horizontal="left" vertical="top" wrapText="1" indent="4"/>
    </xf>
    <xf numFmtId="166" fontId="12" fillId="0" borderId="11" xfId="0" applyNumberFormat="1" applyFont="1" applyBorder="1" applyAlignment="1">
      <alignment horizontal="left" vertical="top" wrapText="1" indent="4"/>
    </xf>
    <xf numFmtId="166" fontId="12" fillId="0" borderId="5" xfId="0" applyNumberFormat="1" applyFont="1" applyBorder="1" applyAlignment="1">
      <alignment horizontal="left" vertical="top" wrapText="1" indent="4"/>
    </xf>
    <xf numFmtId="166" fontId="12" fillId="0" borderId="12" xfId="0" applyNumberFormat="1" applyFont="1" applyBorder="1" applyAlignment="1">
      <alignment horizontal="left" vertical="top" wrapText="1" indent="4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 indent="4"/>
    </xf>
    <xf numFmtId="0" fontId="9" fillId="0" borderId="4" xfId="0" applyFont="1" applyBorder="1" applyAlignment="1">
      <alignment horizontal="left" vertical="top" wrapText="1" indent="4"/>
    </xf>
    <xf numFmtId="0" fontId="10" fillId="0" borderId="6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6" xfId="0" applyFont="1" applyBorder="1" applyAlignment="1">
      <alignment horizontal="left" vertical="top" wrapText="1" indent="4"/>
    </xf>
    <xf numFmtId="0" fontId="10" fillId="0" borderId="8" xfId="0" applyFont="1" applyBorder="1" applyAlignment="1">
      <alignment horizontal="left" vertical="top" wrapText="1" indent="4"/>
    </xf>
    <xf numFmtId="0" fontId="10" fillId="0" borderId="2" xfId="0" applyFont="1" applyBorder="1" applyAlignment="1">
      <alignment horizontal="left" vertical="top" wrapText="1" indent="4"/>
    </xf>
    <xf numFmtId="0" fontId="10" fillId="0" borderId="4" xfId="0" applyFont="1" applyBorder="1" applyAlignment="1">
      <alignment horizontal="left" vertical="top" wrapText="1" indent="4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/>
  </sheetViews>
  <sheetFormatPr defaultRowHeight="15" x14ac:dyDescent="0.25"/>
  <cols>
    <col min="1" max="1" width="54.28515625" customWidth="1"/>
    <col min="2" max="2" width="15.140625" customWidth="1"/>
    <col min="3" max="3" width="34" customWidth="1"/>
    <col min="4" max="4" width="11.85546875" customWidth="1"/>
    <col min="5" max="5" width="10.42578125" customWidth="1"/>
  </cols>
  <sheetData>
    <row r="1" spans="1:5" x14ac:dyDescent="0.25">
      <c r="A1" s="1" t="s">
        <v>73</v>
      </c>
      <c r="B1" s="1"/>
      <c r="C1" s="1"/>
      <c r="D1" s="1"/>
      <c r="E1" s="1"/>
    </row>
    <row r="2" spans="1:5" x14ac:dyDescent="0.25">
      <c r="A2" s="1" t="s">
        <v>0</v>
      </c>
      <c r="B2" s="1"/>
      <c r="C2" s="1"/>
      <c r="D2" s="1"/>
      <c r="E2" s="1"/>
    </row>
    <row r="3" spans="1:5" x14ac:dyDescent="0.25">
      <c r="A3" t="s">
        <v>1</v>
      </c>
    </row>
    <row r="4" spans="1:5" x14ac:dyDescent="0.25">
      <c r="A4" s="2"/>
      <c r="B4" s="2" t="s">
        <v>2</v>
      </c>
      <c r="C4" s="2" t="s">
        <v>3</v>
      </c>
      <c r="D4" s="2" t="s">
        <v>4</v>
      </c>
      <c r="E4" s="2" t="s">
        <v>5</v>
      </c>
    </row>
    <row r="5" spans="1:5" ht="30" x14ac:dyDescent="0.25">
      <c r="A5" s="3" t="s">
        <v>6</v>
      </c>
      <c r="B5" s="4"/>
      <c r="C5" s="4"/>
      <c r="D5" s="4"/>
      <c r="E5" s="4"/>
    </row>
    <row r="6" spans="1:5" x14ac:dyDescent="0.25">
      <c r="A6" s="5" t="s">
        <v>7</v>
      </c>
      <c r="B6" s="4">
        <v>2</v>
      </c>
      <c r="C6" s="4">
        <v>40</v>
      </c>
      <c r="D6" s="4">
        <v>2</v>
      </c>
      <c r="E6" s="6">
        <f>B6*C6*D6</f>
        <v>160</v>
      </c>
    </row>
    <row r="7" spans="1:5" x14ac:dyDescent="0.25">
      <c r="A7" s="4" t="s">
        <v>8</v>
      </c>
      <c r="B7" s="4">
        <v>1</v>
      </c>
      <c r="C7" s="7">
        <v>15</v>
      </c>
      <c r="D7" s="4">
        <v>2</v>
      </c>
      <c r="E7" s="6">
        <f>B7*C7*D7</f>
        <v>30</v>
      </c>
    </row>
    <row r="8" spans="1:5" x14ac:dyDescent="0.25">
      <c r="A8" s="4" t="s">
        <v>9</v>
      </c>
      <c r="B8" s="4">
        <v>1</v>
      </c>
      <c r="C8" s="7">
        <v>15</v>
      </c>
      <c r="D8" s="4">
        <v>2</v>
      </c>
      <c r="E8" s="6">
        <f t="shared" ref="E8:E14" si="0">B8*C8*D8</f>
        <v>30</v>
      </c>
    </row>
    <row r="9" spans="1:5" x14ac:dyDescent="0.25">
      <c r="A9" s="4" t="s">
        <v>10</v>
      </c>
      <c r="B9" s="4">
        <v>1</v>
      </c>
      <c r="C9" s="7">
        <v>15</v>
      </c>
      <c r="D9" s="4">
        <v>2</v>
      </c>
      <c r="E9" s="6">
        <f t="shared" si="0"/>
        <v>30</v>
      </c>
    </row>
    <row r="10" spans="1:5" x14ac:dyDescent="0.25">
      <c r="A10" s="4" t="s">
        <v>65</v>
      </c>
      <c r="B10" s="4">
        <v>25</v>
      </c>
      <c r="C10" s="7">
        <v>12</v>
      </c>
      <c r="D10" s="4">
        <v>2</v>
      </c>
      <c r="E10" s="6">
        <v>600</v>
      </c>
    </row>
    <row r="11" spans="1:5" x14ac:dyDescent="0.25">
      <c r="A11" s="8" t="s">
        <v>11</v>
      </c>
      <c r="B11" s="4">
        <v>4</v>
      </c>
      <c r="C11" s="9">
        <v>50</v>
      </c>
      <c r="D11" s="9">
        <v>3</v>
      </c>
      <c r="E11" s="6">
        <f t="shared" si="0"/>
        <v>600</v>
      </c>
    </row>
    <row r="12" spans="1:5" x14ac:dyDescent="0.25">
      <c r="A12" s="8" t="s">
        <v>12</v>
      </c>
      <c r="B12" s="4">
        <v>4</v>
      </c>
      <c r="C12" s="9">
        <v>20</v>
      </c>
      <c r="D12" s="9">
        <v>4</v>
      </c>
      <c r="E12" s="6">
        <f t="shared" si="0"/>
        <v>320</v>
      </c>
    </row>
    <row r="13" spans="1:5" x14ac:dyDescent="0.25">
      <c r="A13" s="8" t="s">
        <v>13</v>
      </c>
      <c r="B13" s="4">
        <v>24</v>
      </c>
      <c r="C13" s="9">
        <v>4</v>
      </c>
      <c r="D13" s="9">
        <v>2</v>
      </c>
      <c r="E13" s="6">
        <f t="shared" si="0"/>
        <v>192</v>
      </c>
    </row>
    <row r="14" spans="1:5" x14ac:dyDescent="0.25">
      <c r="A14" s="8" t="s">
        <v>14</v>
      </c>
      <c r="B14" s="4">
        <v>33</v>
      </c>
      <c r="C14" s="9">
        <v>15</v>
      </c>
      <c r="D14" s="9">
        <v>2</v>
      </c>
      <c r="E14" s="6">
        <f t="shared" si="0"/>
        <v>990</v>
      </c>
    </row>
    <row r="15" spans="1:5" x14ac:dyDescent="0.25">
      <c r="A15" s="8" t="s">
        <v>15</v>
      </c>
      <c r="B15" s="4"/>
      <c r="C15" s="4"/>
      <c r="D15" s="4"/>
      <c r="E15" s="6">
        <v>500</v>
      </c>
    </row>
    <row r="16" spans="1:5" ht="15.75" x14ac:dyDescent="0.25">
      <c r="A16" s="8" t="s">
        <v>16</v>
      </c>
      <c r="B16" s="4"/>
      <c r="C16" s="10"/>
      <c r="D16" s="4"/>
      <c r="E16" s="6">
        <v>50</v>
      </c>
    </row>
    <row r="17" spans="1:5" ht="15.75" x14ac:dyDescent="0.25">
      <c r="A17" s="8" t="s">
        <v>17</v>
      </c>
      <c r="B17" s="4"/>
      <c r="C17" s="10"/>
      <c r="D17" s="9">
        <v>1</v>
      </c>
      <c r="E17" s="6">
        <v>50</v>
      </c>
    </row>
    <row r="18" spans="1:5" ht="15.75" x14ac:dyDescent="0.25">
      <c r="A18" s="8" t="s">
        <v>18</v>
      </c>
      <c r="B18" s="4"/>
      <c r="C18" s="10"/>
      <c r="D18" s="9"/>
      <c r="E18" s="6">
        <v>50</v>
      </c>
    </row>
    <row r="19" spans="1:5" x14ac:dyDescent="0.25">
      <c r="A19" s="8" t="s">
        <v>19</v>
      </c>
      <c r="B19" s="4"/>
      <c r="C19" s="7">
        <v>70</v>
      </c>
      <c r="D19" s="9">
        <v>2</v>
      </c>
      <c r="E19" s="6">
        <f>C19*D19</f>
        <v>140</v>
      </c>
    </row>
    <row r="20" spans="1:5" x14ac:dyDescent="0.25">
      <c r="A20" s="8" t="s">
        <v>20</v>
      </c>
      <c r="B20" s="4"/>
      <c r="C20" s="7">
        <f>(1000*50)/3000</f>
        <v>16.666666666666668</v>
      </c>
      <c r="D20" s="9">
        <v>2</v>
      </c>
      <c r="E20" s="6">
        <f>C20*D20</f>
        <v>33.333333333333336</v>
      </c>
    </row>
    <row r="21" spans="1:5" x14ac:dyDescent="0.25">
      <c r="A21" s="11" t="s">
        <v>21</v>
      </c>
      <c r="B21" s="12"/>
      <c r="C21" s="12"/>
      <c r="D21" s="12"/>
      <c r="E21" s="13">
        <f>SUM(E6:E20)</f>
        <v>3775.3333333333335</v>
      </c>
    </row>
    <row r="22" spans="1:5" ht="15.75" x14ac:dyDescent="0.25">
      <c r="A22" s="14" t="s">
        <v>66</v>
      </c>
      <c r="B22" s="4"/>
      <c r="C22" s="4"/>
      <c r="D22" s="4"/>
      <c r="E22" s="4"/>
    </row>
    <row r="23" spans="1:5" x14ac:dyDescent="0.25">
      <c r="A23" s="11" t="s">
        <v>22</v>
      </c>
      <c r="B23" s="4"/>
      <c r="C23" s="4"/>
      <c r="D23" s="4" t="s">
        <v>23</v>
      </c>
      <c r="E23" s="4"/>
    </row>
    <row r="24" spans="1:5" x14ac:dyDescent="0.25">
      <c r="A24" s="8" t="s">
        <v>24</v>
      </c>
      <c r="B24" s="9">
        <v>25</v>
      </c>
      <c r="C24" s="9">
        <v>4</v>
      </c>
      <c r="D24" s="9">
        <v>4</v>
      </c>
      <c r="E24" s="15">
        <f>B24*C24*D24</f>
        <v>400</v>
      </c>
    </row>
    <row r="25" spans="1:5" x14ac:dyDescent="0.25">
      <c r="A25" s="8" t="s">
        <v>25</v>
      </c>
      <c r="B25" s="9">
        <v>3</v>
      </c>
      <c r="C25" s="9">
        <v>20</v>
      </c>
      <c r="D25" s="9">
        <v>11</v>
      </c>
      <c r="E25" s="15">
        <f t="shared" ref="E25:E29" si="1">B25*C25*D25</f>
        <v>660</v>
      </c>
    </row>
    <row r="26" spans="1:5" x14ac:dyDescent="0.25">
      <c r="A26" s="8" t="s">
        <v>67</v>
      </c>
      <c r="B26" s="9">
        <v>2</v>
      </c>
      <c r="C26" s="9">
        <v>50</v>
      </c>
      <c r="D26" s="9">
        <v>11</v>
      </c>
      <c r="E26" s="15">
        <f t="shared" si="1"/>
        <v>1100</v>
      </c>
    </row>
    <row r="27" spans="1:5" x14ac:dyDescent="0.25">
      <c r="A27" s="8" t="s">
        <v>26</v>
      </c>
      <c r="B27" s="9">
        <v>1</v>
      </c>
      <c r="C27" s="9">
        <v>30</v>
      </c>
      <c r="D27" s="9">
        <v>11</v>
      </c>
      <c r="E27" s="15">
        <f t="shared" si="1"/>
        <v>330</v>
      </c>
    </row>
    <row r="28" spans="1:5" x14ac:dyDescent="0.25">
      <c r="A28" s="8" t="s">
        <v>27</v>
      </c>
      <c r="B28" s="9">
        <v>2</v>
      </c>
      <c r="C28" s="9">
        <v>50</v>
      </c>
      <c r="D28" s="9">
        <v>11</v>
      </c>
      <c r="E28" s="15">
        <f t="shared" si="1"/>
        <v>1100</v>
      </c>
    </row>
    <row r="29" spans="1:5" x14ac:dyDescent="0.25">
      <c r="A29" s="8" t="s">
        <v>16</v>
      </c>
      <c r="B29" s="9">
        <v>1</v>
      </c>
      <c r="C29" s="9">
        <v>20</v>
      </c>
      <c r="D29" s="9">
        <v>11</v>
      </c>
      <c r="E29" s="15">
        <f t="shared" si="1"/>
        <v>220</v>
      </c>
    </row>
    <row r="30" spans="1:5" x14ac:dyDescent="0.25">
      <c r="A30" s="11" t="s">
        <v>21</v>
      </c>
      <c r="B30" s="12"/>
      <c r="C30" s="12"/>
      <c r="D30" s="12"/>
      <c r="E30" s="16">
        <f>SUM(E24:E29)</f>
        <v>3810</v>
      </c>
    </row>
    <row r="31" spans="1:5" ht="30" x14ac:dyDescent="0.25">
      <c r="A31" s="17" t="s">
        <v>28</v>
      </c>
      <c r="B31" s="12"/>
      <c r="C31" s="12"/>
      <c r="D31" s="12"/>
      <c r="E31" s="12"/>
    </row>
    <row r="32" spans="1:5" ht="72" x14ac:dyDescent="0.25">
      <c r="A32" s="18" t="s">
        <v>68</v>
      </c>
      <c r="B32" s="19">
        <v>1</v>
      </c>
      <c r="C32" s="19">
        <v>2000</v>
      </c>
      <c r="D32" s="19">
        <v>4</v>
      </c>
      <c r="E32" s="20">
        <f>B32*C32*D32</f>
        <v>8000</v>
      </c>
    </row>
    <row r="33" spans="1:5" x14ac:dyDescent="0.25">
      <c r="A33" s="18" t="s">
        <v>29</v>
      </c>
      <c r="B33" s="19">
        <v>1</v>
      </c>
      <c r="C33" s="19"/>
      <c r="D33" s="19"/>
      <c r="E33" s="20">
        <v>2000</v>
      </c>
    </row>
    <row r="34" spans="1:5" x14ac:dyDescent="0.25">
      <c r="A34" s="11" t="s">
        <v>21</v>
      </c>
      <c r="B34" s="19"/>
      <c r="C34" s="19"/>
      <c r="D34" s="19"/>
      <c r="E34" s="16">
        <f>SUM(E32:E33)</f>
        <v>10000</v>
      </c>
    </row>
    <row r="35" spans="1:5" x14ac:dyDescent="0.25">
      <c r="A35" s="11" t="s">
        <v>30</v>
      </c>
      <c r="B35" s="12"/>
      <c r="C35" s="12"/>
      <c r="D35" s="12"/>
      <c r="E35" s="16"/>
    </row>
    <row r="36" spans="1:5" x14ac:dyDescent="0.25">
      <c r="A36" s="8" t="s">
        <v>31</v>
      </c>
      <c r="B36" s="4">
        <v>3</v>
      </c>
      <c r="C36" s="9">
        <v>50</v>
      </c>
      <c r="D36" s="9">
        <v>6</v>
      </c>
      <c r="E36" s="6">
        <f>B36*C36*D36</f>
        <v>900</v>
      </c>
    </row>
    <row r="37" spans="1:5" x14ac:dyDescent="0.25">
      <c r="A37" s="8" t="s">
        <v>32</v>
      </c>
      <c r="B37" s="4">
        <v>3</v>
      </c>
      <c r="C37" s="9">
        <v>20</v>
      </c>
      <c r="D37" s="9">
        <v>8</v>
      </c>
      <c r="E37" s="6">
        <f t="shared" ref="E37:E38" si="2">B37*C37*D37</f>
        <v>480</v>
      </c>
    </row>
    <row r="38" spans="1:5" x14ac:dyDescent="0.25">
      <c r="A38" s="8" t="s">
        <v>15</v>
      </c>
      <c r="B38" s="12">
        <v>1</v>
      </c>
      <c r="C38" s="12">
        <v>500</v>
      </c>
      <c r="D38" s="12">
        <v>2</v>
      </c>
      <c r="E38" s="6">
        <f t="shared" si="2"/>
        <v>1000</v>
      </c>
    </row>
    <row r="39" spans="1:5" ht="15.75" x14ac:dyDescent="0.25">
      <c r="A39" s="8" t="s">
        <v>33</v>
      </c>
      <c r="B39" s="4"/>
      <c r="C39" s="10"/>
      <c r="D39" s="4"/>
      <c r="E39" s="6">
        <v>50</v>
      </c>
    </row>
    <row r="40" spans="1:5" x14ac:dyDescent="0.25">
      <c r="A40" s="11" t="s">
        <v>21</v>
      </c>
      <c r="B40" s="12"/>
      <c r="C40" s="12"/>
      <c r="D40" s="12"/>
      <c r="E40" s="16">
        <f>SUM(E36:E39)</f>
        <v>2430</v>
      </c>
    </row>
    <row r="41" spans="1:5" x14ac:dyDescent="0.25">
      <c r="A41" s="11" t="s">
        <v>34</v>
      </c>
      <c r="B41" s="4"/>
      <c r="C41" s="4"/>
      <c r="D41" s="4"/>
      <c r="E41" s="4"/>
    </row>
    <row r="42" spans="1:5" x14ac:dyDescent="0.25">
      <c r="A42" s="8" t="s">
        <v>35</v>
      </c>
      <c r="B42" s="9">
        <v>1000</v>
      </c>
      <c r="C42" s="9">
        <v>7.5</v>
      </c>
      <c r="D42" s="9">
        <v>1</v>
      </c>
      <c r="E42" s="15">
        <f>B42*C42*D42</f>
        <v>7500</v>
      </c>
    </row>
    <row r="43" spans="1:5" x14ac:dyDescent="0.25">
      <c r="A43" s="8" t="s">
        <v>36</v>
      </c>
      <c r="B43" s="9">
        <v>1</v>
      </c>
      <c r="C43" s="9">
        <v>1700</v>
      </c>
      <c r="D43" s="9">
        <v>1</v>
      </c>
      <c r="E43" s="15">
        <f>B43*C43*D43</f>
        <v>1700</v>
      </c>
    </row>
    <row r="44" spans="1:5" x14ac:dyDescent="0.25">
      <c r="A44" s="11" t="s">
        <v>21</v>
      </c>
      <c r="B44" s="12"/>
      <c r="C44" s="12"/>
      <c r="D44" s="12"/>
      <c r="E44" s="16">
        <f>SUM(E42:E43)</f>
        <v>9200</v>
      </c>
    </row>
    <row r="45" spans="1:5" x14ac:dyDescent="0.25">
      <c r="A45" s="12" t="s">
        <v>37</v>
      </c>
      <c r="B45" s="4"/>
      <c r="C45" s="4"/>
      <c r="D45" s="4"/>
      <c r="E45" s="4"/>
    </row>
    <row r="46" spans="1:5" x14ac:dyDescent="0.25">
      <c r="A46" s="21" t="s">
        <v>38</v>
      </c>
      <c r="B46" s="4">
        <v>1</v>
      </c>
      <c r="C46" s="4">
        <v>300</v>
      </c>
      <c r="D46" s="4">
        <v>12</v>
      </c>
      <c r="E46" s="4">
        <f>B46*C46*D46</f>
        <v>3600</v>
      </c>
    </row>
    <row r="47" spans="1:5" x14ac:dyDescent="0.25">
      <c r="A47" s="21" t="s">
        <v>39</v>
      </c>
      <c r="B47" s="4">
        <v>1</v>
      </c>
      <c r="C47" s="4">
        <v>200</v>
      </c>
      <c r="D47" s="4">
        <v>12</v>
      </c>
      <c r="E47" s="4">
        <f t="shared" ref="E47:E49" si="3">B47*C47*D47</f>
        <v>2400</v>
      </c>
    </row>
    <row r="48" spans="1:5" x14ac:dyDescent="0.25">
      <c r="A48" s="21" t="s">
        <v>40</v>
      </c>
      <c r="B48" s="4">
        <v>1</v>
      </c>
      <c r="C48" s="4">
        <v>100</v>
      </c>
      <c r="D48" s="4">
        <v>12</v>
      </c>
      <c r="E48" s="4">
        <f t="shared" si="3"/>
        <v>1200</v>
      </c>
    </row>
    <row r="49" spans="1:5" x14ac:dyDescent="0.25">
      <c r="A49" s="22" t="s">
        <v>41</v>
      </c>
      <c r="B49" s="4">
        <v>1</v>
      </c>
      <c r="C49" s="4">
        <v>100</v>
      </c>
      <c r="D49" s="4">
        <v>12</v>
      </c>
      <c r="E49" s="4">
        <f t="shared" si="3"/>
        <v>1200</v>
      </c>
    </row>
    <row r="50" spans="1:5" x14ac:dyDescent="0.25">
      <c r="A50" s="23" t="s">
        <v>21</v>
      </c>
      <c r="B50" s="12"/>
      <c r="C50" s="12"/>
      <c r="D50" s="12"/>
      <c r="E50" s="12">
        <f>SUM(E46:E49)</f>
        <v>8400</v>
      </c>
    </row>
    <row r="51" spans="1:5" x14ac:dyDescent="0.25">
      <c r="A51" s="12" t="s">
        <v>42</v>
      </c>
      <c r="B51" s="4"/>
      <c r="C51" s="4"/>
      <c r="D51" s="4"/>
      <c r="E51" s="4"/>
    </row>
    <row r="52" spans="1:5" x14ac:dyDescent="0.25">
      <c r="A52" s="24" t="s">
        <v>43</v>
      </c>
      <c r="B52" s="25" t="s">
        <v>44</v>
      </c>
      <c r="C52" s="26">
        <v>70</v>
      </c>
      <c r="D52" s="26">
        <v>12</v>
      </c>
      <c r="E52" s="15">
        <f>C52*D52</f>
        <v>840</v>
      </c>
    </row>
    <row r="53" spans="1:5" x14ac:dyDescent="0.25">
      <c r="A53" s="24" t="s">
        <v>45</v>
      </c>
      <c r="B53" s="25" t="s">
        <v>44</v>
      </c>
      <c r="C53" s="26">
        <v>50</v>
      </c>
      <c r="D53" s="26">
        <v>12</v>
      </c>
      <c r="E53" s="15">
        <f t="shared" ref="E53:E56" si="4">C53*D53</f>
        <v>600</v>
      </c>
    </row>
    <row r="54" spans="1:5" x14ac:dyDescent="0.25">
      <c r="A54" s="24" t="s">
        <v>46</v>
      </c>
      <c r="B54" s="25" t="s">
        <v>44</v>
      </c>
      <c r="C54" s="26">
        <v>60</v>
      </c>
      <c r="D54" s="26">
        <v>12</v>
      </c>
      <c r="E54" s="15">
        <f t="shared" si="4"/>
        <v>720</v>
      </c>
    </row>
    <row r="55" spans="1:5" x14ac:dyDescent="0.25">
      <c r="A55" s="24" t="s">
        <v>47</v>
      </c>
      <c r="B55" s="25" t="s">
        <v>44</v>
      </c>
      <c r="C55" s="26">
        <v>200</v>
      </c>
      <c r="D55" s="26">
        <v>12</v>
      </c>
      <c r="E55" s="15">
        <f t="shared" si="4"/>
        <v>2400</v>
      </c>
    </row>
    <row r="56" spans="1:5" x14ac:dyDescent="0.25">
      <c r="A56" s="24" t="s">
        <v>48</v>
      </c>
      <c r="B56" s="25" t="s">
        <v>44</v>
      </c>
      <c r="C56" s="26">
        <v>30</v>
      </c>
      <c r="D56" s="26">
        <v>12</v>
      </c>
      <c r="E56" s="15">
        <f t="shared" si="4"/>
        <v>360</v>
      </c>
    </row>
    <row r="57" spans="1:5" x14ac:dyDescent="0.25">
      <c r="A57" s="23" t="s">
        <v>21</v>
      </c>
      <c r="B57" s="4"/>
      <c r="C57" s="4"/>
      <c r="D57" s="4"/>
      <c r="E57" s="16">
        <f>SUM(E52:E56)</f>
        <v>4920</v>
      </c>
    </row>
    <row r="58" spans="1:5" ht="15.75" thickBot="1" x14ac:dyDescent="0.3">
      <c r="A58" s="12" t="s">
        <v>49</v>
      </c>
      <c r="B58" s="12"/>
      <c r="C58" s="12"/>
      <c r="D58" s="12"/>
      <c r="E58" s="16">
        <f>E57+E50+E44+E40+E34+E30+E21</f>
        <v>42535.333333333336</v>
      </c>
    </row>
    <row r="59" spans="1:5" ht="16.5" thickBot="1" x14ac:dyDescent="0.3">
      <c r="A59" s="38" t="s">
        <v>50</v>
      </c>
      <c r="B59" s="39"/>
      <c r="C59" s="40"/>
    </row>
    <row r="60" spans="1:5" ht="16.5" thickBot="1" x14ac:dyDescent="0.3">
      <c r="A60" s="27" t="s">
        <v>51</v>
      </c>
      <c r="B60" s="41" t="s">
        <v>69</v>
      </c>
      <c r="C60" s="42"/>
    </row>
    <row r="61" spans="1:5" ht="52.5" customHeight="1" x14ac:dyDescent="0.25">
      <c r="A61" s="43" t="s">
        <v>52</v>
      </c>
      <c r="B61" s="45" t="s">
        <v>53</v>
      </c>
      <c r="C61" s="28" t="s">
        <v>54</v>
      </c>
    </row>
    <row r="62" spans="1:5" ht="15" hidden="1" customHeight="1" thickBot="1" x14ac:dyDescent="0.3">
      <c r="A62" s="44"/>
      <c r="B62" s="46"/>
      <c r="C62" s="29" t="s">
        <v>55</v>
      </c>
    </row>
    <row r="63" spans="1:5" ht="30.75" thickBot="1" x14ac:dyDescent="0.3">
      <c r="A63" s="27" t="s">
        <v>61</v>
      </c>
      <c r="B63" s="27">
        <v>5000</v>
      </c>
      <c r="C63" s="30" t="s">
        <v>63</v>
      </c>
    </row>
    <row r="64" spans="1:5" ht="15.75" thickBot="1" x14ac:dyDescent="0.3">
      <c r="A64" s="27" t="s">
        <v>60</v>
      </c>
      <c r="B64" s="27">
        <v>4035</v>
      </c>
      <c r="C64" s="30" t="s">
        <v>63</v>
      </c>
    </row>
    <row r="65" spans="1:3" ht="15.75" thickBot="1" x14ac:dyDescent="0.3">
      <c r="A65" s="27" t="s">
        <v>71</v>
      </c>
      <c r="B65" s="27">
        <v>3500</v>
      </c>
      <c r="C65" s="30" t="s">
        <v>72</v>
      </c>
    </row>
    <row r="66" spans="1:3" ht="15.75" thickBot="1" x14ac:dyDescent="0.3">
      <c r="A66" s="27" t="s">
        <v>70</v>
      </c>
      <c r="B66" s="27">
        <v>5000</v>
      </c>
      <c r="C66" s="30" t="s">
        <v>64</v>
      </c>
    </row>
    <row r="67" spans="1:3" ht="15.75" thickBot="1" x14ac:dyDescent="0.3">
      <c r="A67" s="31" t="s">
        <v>56</v>
      </c>
      <c r="B67" s="47">
        <v>5000</v>
      </c>
      <c r="C67" s="48"/>
    </row>
    <row r="68" spans="1:3" ht="15.75" thickBot="1" x14ac:dyDescent="0.3">
      <c r="A68" s="31" t="s">
        <v>57</v>
      </c>
      <c r="B68" s="47" t="s">
        <v>62</v>
      </c>
      <c r="C68" s="48"/>
    </row>
    <row r="69" spans="1:3" ht="15.75" x14ac:dyDescent="0.25">
      <c r="A69" s="32" t="s">
        <v>58</v>
      </c>
      <c r="B69" s="34">
        <v>20000</v>
      </c>
      <c r="C69" s="35"/>
    </row>
    <row r="70" spans="1:3" ht="16.5" thickBot="1" x14ac:dyDescent="0.3">
      <c r="A70" s="33" t="s">
        <v>59</v>
      </c>
      <c r="B70" s="36"/>
      <c r="C70" s="37"/>
    </row>
  </sheetData>
  <mergeCells count="7">
    <mergeCell ref="B69:C70"/>
    <mergeCell ref="A59:C59"/>
    <mergeCell ref="B60:C60"/>
    <mergeCell ref="A61:A62"/>
    <mergeCell ref="B61:B62"/>
    <mergeCell ref="B67:C67"/>
    <mergeCell ref="B68:C6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2018-12-29T16:36:55Z</dcterms:created>
  <dcterms:modified xsi:type="dcterms:W3CDTF">2019-02-22T13:21:56Z</dcterms:modified>
</cp:coreProperties>
</file>