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ashipae\Documents\"/>
    </mc:Choice>
  </mc:AlternateContent>
  <bookViews>
    <workbookView xWindow="0" yWindow="0" windowWidth="16815" windowHeight="7755" firstSheet="1" activeTab="1"/>
  </bookViews>
  <sheets>
    <sheet name="ESRI_MAPINFO_SHEET" sheetId="2" state="veryHidden" r:id="rId1"/>
    <sheet name="Detailed Budget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H10" i="3"/>
  <c r="H11" i="3"/>
  <c r="H15" i="3"/>
  <c r="H16" i="3"/>
  <c r="H17" i="3"/>
  <c r="H18" i="3"/>
  <c r="H19" i="3"/>
  <c r="H20" i="3"/>
  <c r="H25" i="3"/>
  <c r="H26" i="3"/>
  <c r="H27" i="3"/>
  <c r="H31" i="3"/>
  <c r="H32" i="3"/>
  <c r="H33" i="3"/>
  <c r="H34" i="3"/>
  <c r="H37" i="3"/>
  <c r="H38" i="3"/>
  <c r="H39" i="3"/>
  <c r="H42" i="3"/>
  <c r="H45" i="3"/>
  <c r="I45" i="3"/>
  <c r="I42" i="3"/>
  <c r="I37" i="3"/>
  <c r="I38" i="3"/>
  <c r="I39" i="3"/>
  <c r="I31" i="3"/>
  <c r="I32" i="3"/>
  <c r="I33" i="3"/>
  <c r="I34" i="3"/>
  <c r="I25" i="3"/>
  <c r="I20" i="3"/>
  <c r="I19" i="3"/>
  <c r="I18" i="3"/>
  <c r="I17" i="3"/>
  <c r="I16" i="3"/>
  <c r="I9" i="3"/>
  <c r="I15" i="3"/>
  <c r="I11" i="3"/>
  <c r="I10" i="3"/>
  <c r="I27" i="3"/>
  <c r="I26" i="3"/>
  <c r="J28" i="3"/>
  <c r="K28" i="3"/>
</calcChain>
</file>

<file path=xl/sharedStrings.xml><?xml version="1.0" encoding="utf-8"?>
<sst xmlns="http://schemas.openxmlformats.org/spreadsheetml/2006/main" count="51" uniqueCount="45">
  <si>
    <t>Grant Budget Form</t>
  </si>
  <si>
    <t>Item</t>
  </si>
  <si>
    <t>Unit</t>
  </si>
  <si>
    <t>Unit cost</t>
  </si>
  <si>
    <t># of Units</t>
  </si>
  <si>
    <t>Freq.</t>
  </si>
  <si>
    <t>Total</t>
  </si>
  <si>
    <t>Amount (Kes)</t>
  </si>
  <si>
    <t>Amount (Usd)</t>
  </si>
  <si>
    <t xml:space="preserve">Applicant’s Agent </t>
  </si>
  <si>
    <t xml:space="preserve">Date </t>
  </si>
  <si>
    <t xml:space="preserve"> Grant Budget Form </t>
  </si>
  <si>
    <t xml:space="preserve">school fees </t>
  </si>
  <si>
    <t xml:space="preserve">others </t>
  </si>
  <si>
    <t xml:space="preserve">college students </t>
  </si>
  <si>
    <t xml:space="preserve">Tuition fee for 15 students </t>
  </si>
  <si>
    <t xml:space="preserve"> </t>
  </si>
  <si>
    <t>Project Title: Dignity for Girls</t>
  </si>
  <si>
    <t>Selection of the beneficiaries</t>
  </si>
  <si>
    <t>Travel cost</t>
  </si>
  <si>
    <t>Secondary students</t>
  </si>
  <si>
    <t>Support of the beneficiaries</t>
  </si>
  <si>
    <t>Sub total</t>
  </si>
  <si>
    <t>Meals and drinks</t>
  </si>
  <si>
    <t>2.1.1</t>
  </si>
  <si>
    <t>2.1.2</t>
  </si>
  <si>
    <t>2.1.3</t>
  </si>
  <si>
    <t>2.1.4</t>
  </si>
  <si>
    <t xml:space="preserve">Uniforms for 15 secondary  school girls </t>
  </si>
  <si>
    <t xml:space="preserve">Books and text books </t>
  </si>
  <si>
    <t>2.1.5</t>
  </si>
  <si>
    <t>2.2.1</t>
  </si>
  <si>
    <t>2.2.2</t>
  </si>
  <si>
    <t xml:space="preserve">Travel cost and other amenities </t>
  </si>
  <si>
    <t>Travel costs</t>
  </si>
  <si>
    <t>Career talks and mentorship</t>
  </si>
  <si>
    <t xml:space="preserve">Meals and drinks          </t>
  </si>
  <si>
    <t>Goody bag(pads,pantiesand sewing kit)</t>
  </si>
  <si>
    <t>Monitoring and evaluation</t>
  </si>
  <si>
    <t>Meals and accomodation</t>
  </si>
  <si>
    <t>Project Management</t>
  </si>
  <si>
    <t>Program Officer</t>
  </si>
  <si>
    <t>TOTAL COST</t>
  </si>
  <si>
    <t xml:space="preserve"> 31.05.2019</t>
  </si>
  <si>
    <t>LEAGUE OF PASTORALIST WOMEN OF 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</si>
</sst>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\-??_);_(@_)"/>
    <numFmt numFmtId="166" formatCode="_(* #,##0_);_(* \(#,##0\);_(* &quot;-&quot;??_);_(@_)"/>
    <numFmt numFmtId="167" formatCode="_(* #,##0.0_);_(* \(#,##0.0\);_(* &quot;-&quot;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Gill Sans MT"/>
      <family val="2"/>
    </font>
    <font>
      <b/>
      <sz val="11"/>
      <color theme="1"/>
      <name val="Gill Sans MT"/>
      <family val="2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</font>
    <font>
      <sz val="11"/>
      <color theme="1"/>
      <name val="Gill Sans MT"/>
      <family val="2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i/>
      <u/>
      <sz val="10"/>
      <color theme="1"/>
      <name val="Gill Sans MT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Gill Sans MT"/>
      <family val="2"/>
    </font>
    <font>
      <i/>
      <sz val="11"/>
      <color theme="1"/>
      <name val="Gill Sans MT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justify" vertical="center"/>
    </xf>
    <xf numFmtId="164" fontId="4" fillId="0" borderId="0" xfId="0" applyNumberFormat="1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left"/>
    </xf>
    <xf numFmtId="166" fontId="7" fillId="2" borderId="3" xfId="1" applyNumberFormat="1" applyFont="1" applyFill="1" applyBorder="1" applyAlignment="1"/>
    <xf numFmtId="0" fontId="7" fillId="2" borderId="2" xfId="0" applyFont="1" applyFill="1" applyBorder="1" applyAlignment="1">
      <alignment wrapText="1"/>
    </xf>
    <xf numFmtId="166" fontId="7" fillId="2" borderId="4" xfId="1" applyNumberFormat="1" applyFont="1" applyFill="1" applyBorder="1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167" fontId="6" fillId="0" borderId="0" xfId="0" applyNumberFormat="1" applyFont="1" applyBorder="1" applyAlignment="1">
      <alignment vertical="center" wrapText="1"/>
    </xf>
    <xf numFmtId="166" fontId="6" fillId="0" borderId="8" xfId="0" applyNumberFormat="1" applyFont="1" applyBorder="1" applyAlignment="1">
      <alignment vertical="center" wrapText="1"/>
    </xf>
    <xf numFmtId="166" fontId="6" fillId="0" borderId="9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66" fontId="3" fillId="2" borderId="5" xfId="1" applyNumberFormat="1" applyFont="1" applyFill="1" applyBorder="1" applyAlignment="1">
      <alignment vertical="center" wrapText="1"/>
    </xf>
    <xf numFmtId="166" fontId="3" fillId="2" borderId="6" xfId="1" applyNumberFormat="1" applyFont="1" applyFill="1" applyBorder="1" applyAlignment="1">
      <alignment vertical="center" wrapText="1"/>
    </xf>
    <xf numFmtId="166" fontId="3" fillId="2" borderId="7" xfId="1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0" xfId="0" applyFill="1"/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vertical="center" wrapText="1"/>
    </xf>
    <xf numFmtId="166" fontId="6" fillId="0" borderId="9" xfId="1" applyNumberFormat="1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167" fontId="6" fillId="0" borderId="9" xfId="0" applyNumberFormat="1" applyFont="1" applyBorder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166" fontId="3" fillId="3" borderId="5" xfId="1" applyNumberFormat="1" applyFont="1" applyFill="1" applyBorder="1" applyAlignment="1">
      <alignment vertical="center" wrapText="1"/>
    </xf>
    <xf numFmtId="166" fontId="3" fillId="3" borderId="7" xfId="1" applyNumberFormat="1" applyFont="1" applyFill="1" applyBorder="1" applyAlignment="1">
      <alignment vertical="center" wrapText="1"/>
    </xf>
    <xf numFmtId="166" fontId="3" fillId="3" borderId="6" xfId="1" applyNumberFormat="1" applyFont="1" applyFill="1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11" fillId="0" borderId="0" xfId="0" applyFont="1"/>
    <xf numFmtId="166" fontId="0" fillId="0" borderId="0" xfId="0" applyNumberFormat="1"/>
    <xf numFmtId="0" fontId="12" fillId="0" borderId="8" xfId="0" applyFont="1" applyBorder="1" applyAlignment="1">
      <alignment vertical="center" wrapText="1"/>
    </xf>
    <xf numFmtId="166" fontId="3" fillId="0" borderId="9" xfId="1" applyNumberFormat="1" applyFont="1" applyFill="1" applyBorder="1" applyAlignment="1">
      <alignment vertical="center" wrapText="1"/>
    </xf>
    <xf numFmtId="166" fontId="3" fillId="3" borderId="1" xfId="1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7" fontId="6" fillId="0" borderId="10" xfId="0" applyNumberFormat="1" applyFont="1" applyBorder="1" applyAlignment="1">
      <alignment vertical="center" wrapText="1"/>
    </xf>
    <xf numFmtId="166" fontId="6" fillId="0" borderId="15" xfId="0" applyNumberFormat="1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0" fontId="0" fillId="0" borderId="0" xfId="0" applyFill="1" applyBorder="1"/>
    <xf numFmtId="0" fontId="6" fillId="0" borderId="8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67" fontId="6" fillId="0" borderId="0" xfId="0" applyNumberFormat="1" applyFont="1" applyFill="1" applyBorder="1" applyAlignment="1">
      <alignment vertical="center" wrapText="1"/>
    </xf>
    <xf numFmtId="166" fontId="6" fillId="0" borderId="8" xfId="0" applyNumberFormat="1" applyFont="1" applyFill="1" applyBorder="1" applyAlignment="1">
      <alignment vertical="center" wrapText="1"/>
    </xf>
    <xf numFmtId="166" fontId="6" fillId="0" borderId="9" xfId="0" applyNumberFormat="1" applyFont="1" applyFill="1" applyBorder="1" applyAlignment="1">
      <alignment vertical="center" wrapText="1"/>
    </xf>
    <xf numFmtId="0" fontId="11" fillId="4" borderId="12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2" xfId="0" applyFill="1" applyBorder="1"/>
    <xf numFmtId="0" fontId="6" fillId="4" borderId="0" xfId="0" applyFont="1" applyFill="1" applyBorder="1" applyAlignment="1">
      <alignment vertical="center" wrapText="1"/>
    </xf>
    <xf numFmtId="3" fontId="6" fillId="4" borderId="0" xfId="0" applyNumberFormat="1" applyFont="1" applyFill="1" applyBorder="1" applyAlignment="1">
      <alignment vertical="center" wrapText="1"/>
    </xf>
    <xf numFmtId="167" fontId="6" fillId="4" borderId="0" xfId="0" applyNumberFormat="1" applyFont="1" applyFill="1" applyBorder="1" applyAlignment="1">
      <alignment vertical="center" wrapText="1"/>
    </xf>
    <xf numFmtId="166" fontId="6" fillId="4" borderId="8" xfId="0" applyNumberFormat="1" applyFont="1" applyFill="1" applyBorder="1" applyAlignment="1">
      <alignment vertical="center" wrapText="1"/>
    </xf>
    <xf numFmtId="166" fontId="6" fillId="4" borderId="9" xfId="0" applyNumberFormat="1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3" fillId="4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166" fontId="3" fillId="0" borderId="8" xfId="0" applyNumberFormat="1" applyFont="1" applyBorder="1" applyAlignment="1">
      <alignment vertical="center" wrapText="1"/>
    </xf>
    <xf numFmtId="166" fontId="3" fillId="0" borderId="16" xfId="1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66" fontId="6" fillId="0" borderId="10" xfId="1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1" fillId="0" borderId="9" xfId="0" applyFont="1" applyBorder="1" applyAlignment="1">
      <alignment horizontal="center"/>
    </xf>
    <xf numFmtId="166" fontId="3" fillId="0" borderId="9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1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xmlns="" id="{D658B2F9-5B6C-4913-B319-863385DE091F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4" sqref="G4"/>
    </sheetView>
  </sheetViews>
  <sheetFormatPr defaultColWidth="8.85546875" defaultRowHeight="15" x14ac:dyDescent="0.25"/>
  <cols>
    <col min="1" max="1" width="5" customWidth="1"/>
    <col min="2" max="2" width="39.85546875" customWidth="1"/>
    <col min="3" max="3" width="9.28515625" customWidth="1"/>
    <col min="4" max="4" width="12.140625" bestFit="1" customWidth="1"/>
    <col min="5" max="5" width="9.42578125" bestFit="1" customWidth="1"/>
    <col min="6" max="6" width="6.42578125" bestFit="1" customWidth="1"/>
    <col min="7" max="7" width="10.7109375" customWidth="1"/>
    <col min="8" max="8" width="12.7109375" customWidth="1"/>
    <col min="9" max="9" width="10.7109375" customWidth="1"/>
    <col min="10" max="10" width="28.7109375" customWidth="1"/>
  </cols>
  <sheetData>
    <row r="1" spans="1:9" ht="21.75" x14ac:dyDescent="0.25">
      <c r="B1" s="100" t="s">
        <v>11</v>
      </c>
      <c r="C1" s="100"/>
      <c r="D1" s="100"/>
      <c r="E1" s="100"/>
      <c r="F1" s="100"/>
      <c r="G1" s="100"/>
      <c r="H1" s="100"/>
      <c r="I1" s="100"/>
    </row>
    <row r="2" spans="1:9" ht="17.25" x14ac:dyDescent="0.25">
      <c r="B2" s="1" t="s">
        <v>0</v>
      </c>
      <c r="C2" s="1"/>
      <c r="D2" s="1"/>
      <c r="E2" s="1"/>
      <c r="F2" s="1"/>
      <c r="G2" s="2">
        <v>101</v>
      </c>
      <c r="H2" s="101" t="s">
        <v>43</v>
      </c>
      <c r="I2" s="101"/>
    </row>
    <row r="3" spans="1:9" ht="17.25" x14ac:dyDescent="0.25">
      <c r="A3" t="s">
        <v>16</v>
      </c>
      <c r="B3" s="98" t="s">
        <v>44</v>
      </c>
      <c r="C3" s="3"/>
      <c r="D3" s="3"/>
      <c r="E3" s="3"/>
      <c r="F3" s="3"/>
    </row>
    <row r="4" spans="1:9" ht="17.25" x14ac:dyDescent="0.25">
      <c r="B4" s="98" t="s">
        <v>17</v>
      </c>
      <c r="C4" s="3"/>
      <c r="D4" s="3"/>
      <c r="E4" s="3"/>
      <c r="F4" s="3"/>
      <c r="G4" s="4"/>
      <c r="H4" s="4"/>
    </row>
    <row r="5" spans="1:9" ht="18" thickBot="1" x14ac:dyDescent="0.3">
      <c r="B5" s="3"/>
      <c r="C5" s="3"/>
      <c r="D5" s="3"/>
      <c r="E5" s="3"/>
      <c r="F5" s="3"/>
      <c r="G5" s="4"/>
      <c r="H5" s="4"/>
    </row>
    <row r="6" spans="1:9" ht="35.25" customHeight="1" thickBot="1" x14ac:dyDescent="0.3">
      <c r="B6" s="5" t="s">
        <v>1</v>
      </c>
      <c r="C6" s="6" t="s">
        <v>2</v>
      </c>
      <c r="D6" s="7" t="s">
        <v>3</v>
      </c>
      <c r="E6" s="8" t="s">
        <v>4</v>
      </c>
      <c r="F6" s="9" t="s">
        <v>5</v>
      </c>
      <c r="G6" s="57"/>
      <c r="H6" s="102" t="s">
        <v>6</v>
      </c>
      <c r="I6" s="103"/>
    </row>
    <row r="7" spans="1:9" s="42" customFormat="1" ht="35.25" thickBot="1" x14ac:dyDescent="0.3">
      <c r="B7" s="43"/>
      <c r="C7" s="35"/>
      <c r="D7" s="40"/>
      <c r="E7" s="41"/>
      <c r="F7" s="41"/>
      <c r="G7" s="35"/>
      <c r="H7" s="33" t="s">
        <v>7</v>
      </c>
      <c r="I7" s="34" t="s">
        <v>8</v>
      </c>
    </row>
    <row r="8" spans="1:9" x14ac:dyDescent="0.25">
      <c r="A8" s="52">
        <v>1</v>
      </c>
      <c r="B8" s="74" t="s">
        <v>18</v>
      </c>
      <c r="C8" s="75"/>
      <c r="D8" s="75"/>
      <c r="E8" s="75"/>
      <c r="F8" s="76"/>
      <c r="G8" s="76"/>
      <c r="H8" s="77"/>
      <c r="I8" s="76"/>
    </row>
    <row r="9" spans="1:9" x14ac:dyDescent="0.25">
      <c r="A9">
        <v>1.1000000000000001</v>
      </c>
      <c r="B9" s="58" t="s">
        <v>19</v>
      </c>
      <c r="C9" s="59">
        <v>1</v>
      </c>
      <c r="D9" s="59">
        <v>2000</v>
      </c>
      <c r="E9" s="68">
        <v>2</v>
      </c>
      <c r="F9" s="60"/>
      <c r="G9" s="60"/>
      <c r="H9" s="83">
        <f>C9*D9*E9</f>
        <v>4000</v>
      </c>
      <c r="I9" s="95">
        <f>H9/G2</f>
        <v>39.603960396039604</v>
      </c>
    </row>
    <row r="10" spans="1:9" x14ac:dyDescent="0.25">
      <c r="A10">
        <v>1.2</v>
      </c>
      <c r="B10" s="58" t="s">
        <v>23</v>
      </c>
      <c r="C10" s="59">
        <v>1</v>
      </c>
      <c r="D10" s="59">
        <v>300</v>
      </c>
      <c r="E10" s="68">
        <v>8</v>
      </c>
      <c r="F10" s="60"/>
      <c r="G10" s="60"/>
      <c r="H10" s="83">
        <f>C10*D10*E10</f>
        <v>2400</v>
      </c>
      <c r="I10" s="95">
        <f>H10/G2</f>
        <v>23.762376237623762</v>
      </c>
    </row>
    <row r="11" spans="1:9" x14ac:dyDescent="0.25">
      <c r="B11" s="86" t="s">
        <v>22</v>
      </c>
      <c r="C11" s="59"/>
      <c r="D11" s="59"/>
      <c r="E11" s="59"/>
      <c r="F11" s="60"/>
      <c r="G11" s="60"/>
      <c r="H11" s="85">
        <f>SUM(H9:H10)</f>
        <v>6400</v>
      </c>
      <c r="I11" s="96">
        <f>H11/G2</f>
        <v>63.366336633663366</v>
      </c>
    </row>
    <row r="12" spans="1:9" ht="18" thickBot="1" x14ac:dyDescent="0.3">
      <c r="B12" s="61"/>
      <c r="C12" s="62"/>
      <c r="D12" s="63"/>
      <c r="E12" s="62"/>
      <c r="F12" s="64"/>
      <c r="G12" s="65"/>
      <c r="H12" s="66"/>
      <c r="I12" s="67"/>
    </row>
    <row r="13" spans="1:9" ht="17.25" x14ac:dyDescent="0.25">
      <c r="A13" s="52">
        <v>2</v>
      </c>
      <c r="B13" s="84" t="s">
        <v>21</v>
      </c>
      <c r="C13" s="78"/>
      <c r="D13" s="79"/>
      <c r="E13" s="78"/>
      <c r="F13" s="78"/>
      <c r="G13" s="80"/>
      <c r="H13" s="81"/>
      <c r="I13" s="82"/>
    </row>
    <row r="14" spans="1:9" ht="17.25" x14ac:dyDescent="0.25">
      <c r="A14">
        <v>2.1</v>
      </c>
      <c r="B14" s="90" t="s">
        <v>20</v>
      </c>
      <c r="C14" s="48"/>
      <c r="D14" s="70"/>
      <c r="E14" s="48"/>
      <c r="F14" s="48"/>
      <c r="G14" s="71"/>
      <c r="H14" s="72"/>
      <c r="I14" s="73"/>
    </row>
    <row r="15" spans="1:9" ht="17.25" x14ac:dyDescent="0.25">
      <c r="A15" t="s">
        <v>24</v>
      </c>
      <c r="B15" s="16" t="s">
        <v>28</v>
      </c>
      <c r="C15" s="12">
        <v>15</v>
      </c>
      <c r="D15" s="38">
        <v>2500</v>
      </c>
      <c r="E15" s="12">
        <v>4</v>
      </c>
      <c r="F15" s="12"/>
      <c r="G15" s="13"/>
      <c r="H15" s="14">
        <f>C15*D15*E15</f>
        <v>150000</v>
      </c>
      <c r="I15" s="15">
        <f>H15/G2</f>
        <v>1485.1485148514851</v>
      </c>
    </row>
    <row r="16" spans="1:9" ht="17.25" x14ac:dyDescent="0.25">
      <c r="A16" t="s">
        <v>25</v>
      </c>
      <c r="B16" s="16" t="s">
        <v>19</v>
      </c>
      <c r="C16" s="12">
        <v>15</v>
      </c>
      <c r="D16" s="38">
        <v>2000</v>
      </c>
      <c r="E16" s="12">
        <v>4</v>
      </c>
      <c r="F16" s="12"/>
      <c r="G16" s="13"/>
      <c r="H16" s="14">
        <f>C16*D16*E16</f>
        <v>120000</v>
      </c>
      <c r="I16" s="15">
        <f>H16/G2</f>
        <v>1188.1188118811881</v>
      </c>
    </row>
    <row r="17" spans="1:11" ht="17.25" x14ac:dyDescent="0.25">
      <c r="A17" t="s">
        <v>26</v>
      </c>
      <c r="B17" s="16" t="s">
        <v>29</v>
      </c>
      <c r="C17" s="12">
        <v>1</v>
      </c>
      <c r="D17" s="38">
        <v>5000</v>
      </c>
      <c r="E17" s="12">
        <v>4</v>
      </c>
      <c r="F17" s="12"/>
      <c r="G17" s="39"/>
      <c r="H17" s="14">
        <f>C17*D17*E17</f>
        <v>20000</v>
      </c>
      <c r="I17" s="15">
        <f>H17/G2</f>
        <v>198.01980198019803</v>
      </c>
    </row>
    <row r="18" spans="1:11" ht="17.25" x14ac:dyDescent="0.25">
      <c r="A18" t="s">
        <v>27</v>
      </c>
      <c r="B18" s="16" t="s">
        <v>12</v>
      </c>
      <c r="C18" s="12">
        <v>15</v>
      </c>
      <c r="D18" s="38">
        <v>30000</v>
      </c>
      <c r="E18" s="12">
        <v>4</v>
      </c>
      <c r="F18" s="12"/>
      <c r="G18" s="39"/>
      <c r="H18" s="14">
        <f>C18*D18*E18</f>
        <v>1800000</v>
      </c>
      <c r="I18" s="15">
        <f>H18/G2</f>
        <v>17821.782178217822</v>
      </c>
    </row>
    <row r="19" spans="1:11" ht="17.25" x14ac:dyDescent="0.25">
      <c r="A19" t="s">
        <v>30</v>
      </c>
      <c r="B19" s="16" t="s">
        <v>13</v>
      </c>
      <c r="C19" s="12">
        <v>15</v>
      </c>
      <c r="D19" s="38">
        <v>10000</v>
      </c>
      <c r="E19" s="12">
        <v>4</v>
      </c>
      <c r="F19" s="12"/>
      <c r="G19" s="39"/>
      <c r="H19" s="14">
        <f>C19*D19*E19</f>
        <v>600000</v>
      </c>
      <c r="I19" s="15">
        <f>H19/G2</f>
        <v>5940.5940594059402</v>
      </c>
    </row>
    <row r="20" spans="1:11" ht="17.25" x14ac:dyDescent="0.25">
      <c r="B20" s="69" t="s">
        <v>22</v>
      </c>
      <c r="C20" s="12"/>
      <c r="D20" s="38"/>
      <c r="E20" s="12"/>
      <c r="F20" s="12"/>
      <c r="G20" s="39"/>
      <c r="H20" s="87">
        <f>SUM(H15:H19)</f>
        <v>2690000</v>
      </c>
      <c r="I20" s="97">
        <f>H20/G2</f>
        <v>26633.663366336634</v>
      </c>
    </row>
    <row r="21" spans="1:11" ht="18" thickBot="1" x14ac:dyDescent="0.3">
      <c r="B21" s="105"/>
      <c r="C21" s="106"/>
      <c r="D21" s="106"/>
      <c r="E21" s="106"/>
      <c r="F21" s="107"/>
      <c r="G21" s="94"/>
      <c r="H21" s="36"/>
      <c r="I21" s="94"/>
    </row>
    <row r="22" spans="1:11" ht="18" thickBot="1" x14ac:dyDescent="0.3">
      <c r="B22" s="17"/>
      <c r="C22" s="18"/>
      <c r="D22" s="18"/>
      <c r="E22" s="18"/>
      <c r="F22" s="18"/>
      <c r="G22" s="21"/>
      <c r="H22" s="19"/>
      <c r="I22" s="20"/>
    </row>
    <row r="23" spans="1:11" s="25" customFormat="1" ht="10.5" customHeight="1" thickBot="1" x14ac:dyDescent="0.3">
      <c r="B23" s="22"/>
      <c r="C23" s="23"/>
      <c r="D23" s="23"/>
      <c r="E23" s="23"/>
      <c r="F23" s="23"/>
      <c r="G23" s="23"/>
      <c r="H23" s="22"/>
      <c r="I23" s="24"/>
    </row>
    <row r="24" spans="1:11" ht="18" thickBot="1" x14ac:dyDescent="0.3">
      <c r="A24">
        <v>2.2000000000000002</v>
      </c>
      <c r="B24" s="91" t="s">
        <v>14</v>
      </c>
      <c r="C24" s="92"/>
      <c r="D24" s="92"/>
      <c r="E24" s="92"/>
      <c r="F24" s="92"/>
      <c r="G24" s="92"/>
      <c r="H24" s="91"/>
      <c r="I24" s="93"/>
    </row>
    <row r="25" spans="1:11" ht="16.5" customHeight="1" x14ac:dyDescent="0.25">
      <c r="A25" t="s">
        <v>31</v>
      </c>
      <c r="B25" s="16" t="s">
        <v>15</v>
      </c>
      <c r="C25" s="12">
        <v>15</v>
      </c>
      <c r="D25" s="12">
        <v>1</v>
      </c>
      <c r="E25" s="38">
        <v>20000</v>
      </c>
      <c r="F25" s="12"/>
      <c r="G25" s="13"/>
      <c r="H25" s="14">
        <f>C25*D25*E25</f>
        <v>300000</v>
      </c>
      <c r="I25" s="15">
        <f>H25/G2</f>
        <v>2970.2970297029701</v>
      </c>
    </row>
    <row r="26" spans="1:11" ht="16.5" customHeight="1" x14ac:dyDescent="0.25">
      <c r="A26" t="s">
        <v>32</v>
      </c>
      <c r="B26" s="16" t="s">
        <v>33</v>
      </c>
      <c r="C26" s="12">
        <v>15</v>
      </c>
      <c r="D26" s="12">
        <v>1</v>
      </c>
      <c r="E26" s="12">
        <v>20000</v>
      </c>
      <c r="F26" s="12"/>
      <c r="G26" s="13"/>
      <c r="H26" s="14">
        <f>C26*D26*E26</f>
        <v>300000</v>
      </c>
      <c r="I26" s="15">
        <f t="shared" ref="I26:I27" si="0">H26/$G$2</f>
        <v>2970.2970297029701</v>
      </c>
    </row>
    <row r="27" spans="1:11" ht="16.5" customHeight="1" thickBot="1" x14ac:dyDescent="0.3">
      <c r="B27" s="28" t="s">
        <v>22</v>
      </c>
      <c r="C27" s="12"/>
      <c r="D27" s="12"/>
      <c r="E27" s="12"/>
      <c r="F27" s="12"/>
      <c r="G27" s="13"/>
      <c r="H27" s="87">
        <f>SUM(H25:H26)</f>
        <v>600000</v>
      </c>
      <c r="I27" s="97">
        <f t="shared" si="0"/>
        <v>5940.5940594059402</v>
      </c>
    </row>
    <row r="28" spans="1:11" ht="16.5" customHeight="1" thickBot="1" x14ac:dyDescent="0.3">
      <c r="B28" s="17"/>
      <c r="C28" s="18"/>
      <c r="D28" s="18"/>
      <c r="E28" s="18"/>
      <c r="F28" s="18"/>
      <c r="G28" s="46"/>
      <c r="H28" s="44"/>
      <c r="I28" s="46"/>
      <c r="J28" s="53" t="e">
        <f>#REF!+#REF!</f>
        <v>#REF!</v>
      </c>
      <c r="K28" s="53" t="e">
        <f>#REF!+#REF!</f>
        <v>#REF!</v>
      </c>
    </row>
    <row r="29" spans="1:11" s="25" customFormat="1" ht="10.5" customHeight="1" thickBot="1" x14ac:dyDescent="0.3">
      <c r="B29" s="22"/>
      <c r="C29" s="23"/>
      <c r="D29" s="23"/>
      <c r="E29" s="23"/>
      <c r="F29" s="23"/>
      <c r="G29" s="23"/>
      <c r="H29" s="22"/>
      <c r="I29" s="24"/>
    </row>
    <row r="30" spans="1:11" ht="18" thickBot="1" x14ac:dyDescent="0.3">
      <c r="A30" s="52">
        <v>3</v>
      </c>
      <c r="B30" s="27" t="s">
        <v>35</v>
      </c>
      <c r="C30" s="11"/>
      <c r="D30" s="11"/>
      <c r="E30" s="11"/>
      <c r="F30" s="11"/>
      <c r="G30" s="11"/>
      <c r="H30" s="10"/>
      <c r="I30" s="26"/>
    </row>
    <row r="31" spans="1:11" ht="17.25" x14ac:dyDescent="0.25">
      <c r="B31" s="89" t="s">
        <v>36</v>
      </c>
      <c r="C31" s="12">
        <v>1</v>
      </c>
      <c r="D31" s="12">
        <v>1000</v>
      </c>
      <c r="E31" s="12">
        <v>10</v>
      </c>
      <c r="F31" s="12"/>
      <c r="G31" s="13"/>
      <c r="H31" s="14">
        <f>C31*D31*E31</f>
        <v>10000</v>
      </c>
      <c r="I31" s="15">
        <f>H31/G2</f>
        <v>99.009900990099013</v>
      </c>
    </row>
    <row r="32" spans="1:11" ht="17.25" x14ac:dyDescent="0.25">
      <c r="B32" s="89" t="s">
        <v>34</v>
      </c>
      <c r="C32" s="12">
        <v>1</v>
      </c>
      <c r="D32" s="12">
        <v>2000</v>
      </c>
      <c r="E32" s="12">
        <v>10</v>
      </c>
      <c r="F32" s="12"/>
      <c r="G32" s="13"/>
      <c r="H32" s="14">
        <f>C32*D32*E32</f>
        <v>20000</v>
      </c>
      <c r="I32" s="15">
        <f>H32/G2</f>
        <v>198.01980198019803</v>
      </c>
    </row>
    <row r="33" spans="1:10" ht="17.25" x14ac:dyDescent="0.25">
      <c r="B33" s="16" t="s">
        <v>37</v>
      </c>
      <c r="C33" s="12">
        <v>1</v>
      </c>
      <c r="D33" s="12">
        <v>2000</v>
      </c>
      <c r="E33" s="12">
        <v>30</v>
      </c>
      <c r="F33" s="12"/>
      <c r="G33" s="49"/>
      <c r="H33" s="47">
        <f>C33*D33*E33</f>
        <v>60000</v>
      </c>
      <c r="I33" s="37">
        <f>H33/G2</f>
        <v>594.05940594059405</v>
      </c>
    </row>
    <row r="34" spans="1:10" ht="17.25" x14ac:dyDescent="0.25">
      <c r="B34" s="28" t="s">
        <v>22</v>
      </c>
      <c r="C34" s="12"/>
      <c r="D34" s="12"/>
      <c r="E34" s="12"/>
      <c r="F34" s="12"/>
      <c r="G34" s="13"/>
      <c r="H34" s="87">
        <f>SUM(H31:H33)</f>
        <v>90000</v>
      </c>
      <c r="I34" s="97">
        <f>SUM(I31:I33)</f>
        <v>891.08910891089113</v>
      </c>
    </row>
    <row r="35" spans="1:10" ht="17.25" x14ac:dyDescent="0.25">
      <c r="B35" s="54"/>
      <c r="C35" s="12"/>
      <c r="D35" s="12"/>
      <c r="E35" s="12"/>
      <c r="F35" s="12"/>
      <c r="G35" s="13"/>
      <c r="H35" s="14"/>
      <c r="I35" s="15"/>
    </row>
    <row r="36" spans="1:10" ht="17.25" x14ac:dyDescent="0.25">
      <c r="A36" s="52">
        <v>4</v>
      </c>
      <c r="B36" s="28" t="s">
        <v>38</v>
      </c>
      <c r="C36" s="12"/>
      <c r="D36" s="12"/>
      <c r="E36" s="12"/>
      <c r="F36" s="12"/>
      <c r="G36" s="13"/>
      <c r="H36" s="14"/>
      <c r="I36" s="15"/>
    </row>
    <row r="37" spans="1:10" ht="17.25" x14ac:dyDescent="0.25">
      <c r="B37" s="16" t="s">
        <v>39</v>
      </c>
      <c r="C37" s="12">
        <v>1</v>
      </c>
      <c r="D37" s="12">
        <v>1000</v>
      </c>
      <c r="E37" s="12">
        <v>8</v>
      </c>
      <c r="F37" s="12"/>
      <c r="G37" s="49"/>
      <c r="H37" s="47">
        <f>C37*D37*E37</f>
        <v>8000</v>
      </c>
      <c r="I37" s="88">
        <f>H37/G2</f>
        <v>79.207920792079207</v>
      </c>
    </row>
    <row r="38" spans="1:10" ht="17.25" x14ac:dyDescent="0.25">
      <c r="B38" s="16" t="s">
        <v>19</v>
      </c>
      <c r="C38" s="12">
        <v>1</v>
      </c>
      <c r="D38" s="12">
        <v>2000</v>
      </c>
      <c r="E38" s="12">
        <v>8</v>
      </c>
      <c r="F38" s="12"/>
      <c r="G38" s="13"/>
      <c r="H38" s="14">
        <f>C38*D38*E38</f>
        <v>16000</v>
      </c>
      <c r="I38" s="15">
        <f>H38/G2</f>
        <v>158.41584158415841</v>
      </c>
    </row>
    <row r="39" spans="1:10" ht="17.25" x14ac:dyDescent="0.25">
      <c r="B39" s="54" t="s">
        <v>22</v>
      </c>
      <c r="C39" s="12"/>
      <c r="D39" s="12"/>
      <c r="E39" s="12"/>
      <c r="F39" s="12"/>
      <c r="G39" s="13"/>
      <c r="H39" s="87">
        <f>SUM(H37:H38)</f>
        <v>24000</v>
      </c>
      <c r="I39" s="97">
        <f>SUM(I37:I38)</f>
        <v>237.62376237623761</v>
      </c>
      <c r="J39" s="53"/>
    </row>
    <row r="40" spans="1:10" ht="17.25" x14ac:dyDescent="0.25">
      <c r="B40" s="108"/>
      <c r="C40" s="109"/>
      <c r="D40" s="109"/>
      <c r="E40" s="109"/>
      <c r="F40" s="109"/>
      <c r="G40" s="109"/>
      <c r="H40" s="109"/>
      <c r="I40" s="110"/>
    </row>
    <row r="41" spans="1:10" ht="17.25" x14ac:dyDescent="0.25">
      <c r="A41" s="52">
        <v>5</v>
      </c>
      <c r="B41" s="28" t="s">
        <v>40</v>
      </c>
      <c r="C41" s="12"/>
      <c r="D41" s="12"/>
      <c r="E41" s="12"/>
      <c r="F41" s="12"/>
      <c r="G41" s="13"/>
      <c r="H41" s="14"/>
      <c r="I41" s="15"/>
    </row>
    <row r="42" spans="1:10" ht="17.25" x14ac:dyDescent="0.25">
      <c r="B42" s="16" t="s">
        <v>41</v>
      </c>
      <c r="C42" s="12">
        <v>4</v>
      </c>
      <c r="D42" s="38">
        <v>20000</v>
      </c>
      <c r="E42" s="12">
        <v>12</v>
      </c>
      <c r="F42" s="12"/>
      <c r="G42" s="13"/>
      <c r="H42" s="87">
        <f>C42*D42*E42</f>
        <v>960000</v>
      </c>
      <c r="I42" s="97">
        <f>H42/G2</f>
        <v>9504.9504950495048</v>
      </c>
    </row>
    <row r="43" spans="1:10" ht="17.25" x14ac:dyDescent="0.25">
      <c r="B43" s="16"/>
      <c r="C43" s="12"/>
      <c r="D43" s="12"/>
      <c r="E43" s="12"/>
      <c r="F43" s="12"/>
      <c r="G43" s="13"/>
      <c r="H43" s="14"/>
      <c r="I43" s="15"/>
    </row>
    <row r="44" spans="1:10" ht="18" thickBot="1" x14ac:dyDescent="0.3">
      <c r="B44" s="28"/>
      <c r="C44" s="12"/>
      <c r="D44" s="12"/>
      <c r="E44" s="12"/>
      <c r="F44" s="12"/>
      <c r="G44" s="49"/>
      <c r="H44" s="49"/>
      <c r="I44" s="55"/>
    </row>
    <row r="45" spans="1:10" ht="18.95" customHeight="1" thickBot="1" x14ac:dyDescent="0.3">
      <c r="B45" s="50" t="s">
        <v>42</v>
      </c>
      <c r="C45" s="51"/>
      <c r="D45" s="51"/>
      <c r="E45" s="51"/>
      <c r="F45" s="51"/>
      <c r="G45" s="45"/>
      <c r="H45" s="45">
        <f>H11+H20+H27+H34+H39+H42</f>
        <v>4370400</v>
      </c>
      <c r="I45" s="56">
        <f>H45/G2</f>
        <v>43271.287128712873</v>
      </c>
    </row>
    <row r="46" spans="1:10" x14ac:dyDescent="0.25">
      <c r="B46" s="29"/>
      <c r="C46" s="29"/>
      <c r="D46" s="29"/>
      <c r="E46" s="29"/>
      <c r="F46" s="29"/>
      <c r="G46" s="30"/>
      <c r="H46" s="30"/>
      <c r="I46" s="30"/>
    </row>
    <row r="47" spans="1:10" ht="15" customHeight="1" x14ac:dyDescent="0.25">
      <c r="B47" s="104"/>
      <c r="C47" s="104"/>
      <c r="D47" s="104"/>
      <c r="E47" s="104"/>
      <c r="F47" s="104"/>
      <c r="G47" s="104"/>
      <c r="H47" s="104"/>
      <c r="I47" s="104"/>
    </row>
    <row r="48" spans="1:10" x14ac:dyDescent="0.25">
      <c r="B48" s="104"/>
      <c r="C48" s="104"/>
      <c r="D48" s="104"/>
      <c r="E48" s="104"/>
      <c r="F48" s="104"/>
      <c r="G48" s="104"/>
      <c r="H48" s="104"/>
      <c r="I48" s="104"/>
    </row>
    <row r="49" spans="2:9" x14ac:dyDescent="0.25">
      <c r="B49" s="99"/>
      <c r="C49" s="99"/>
      <c r="D49" s="99"/>
      <c r="E49" s="99"/>
      <c r="F49" s="99"/>
      <c r="G49" s="99"/>
      <c r="H49" s="99"/>
      <c r="I49" s="99"/>
    </row>
    <row r="50" spans="2:9" ht="17.25" customHeight="1" x14ac:dyDescent="0.25">
      <c r="B50" s="99"/>
      <c r="C50" s="99"/>
      <c r="D50" s="99"/>
      <c r="E50" s="99"/>
      <c r="F50" s="99"/>
      <c r="G50" s="99"/>
      <c r="H50" s="99"/>
      <c r="I50" s="99"/>
    </row>
    <row r="51" spans="2:9" ht="17.25" customHeight="1" x14ac:dyDescent="0.25">
      <c r="B51" s="32"/>
      <c r="C51" s="32"/>
      <c r="D51" s="32"/>
      <c r="E51" s="32"/>
      <c r="F51" s="32"/>
      <c r="G51" s="32"/>
      <c r="H51" s="32"/>
      <c r="I51" s="32"/>
    </row>
    <row r="52" spans="2:9" ht="17.25" x14ac:dyDescent="0.25">
      <c r="B52" s="31" t="s">
        <v>9</v>
      </c>
      <c r="C52" s="31"/>
      <c r="D52" s="31"/>
      <c r="E52" s="31"/>
      <c r="F52" s="31"/>
    </row>
    <row r="53" spans="2:9" ht="17.25" x14ac:dyDescent="0.25">
      <c r="B53" s="31"/>
      <c r="C53" s="31"/>
      <c r="D53" s="31"/>
      <c r="E53" s="31"/>
      <c r="F53" s="31"/>
    </row>
    <row r="54" spans="2:9" ht="17.25" x14ac:dyDescent="0.25">
      <c r="B54" s="31" t="s">
        <v>10</v>
      </c>
      <c r="C54" s="31"/>
      <c r="D54" s="31"/>
      <c r="E54" s="31"/>
      <c r="F54" s="31"/>
      <c r="I54" s="4"/>
    </row>
  </sheetData>
  <mergeCells count="7">
    <mergeCell ref="B49:I50"/>
    <mergeCell ref="B1:I1"/>
    <mergeCell ref="H2:I2"/>
    <mergeCell ref="H6:I6"/>
    <mergeCell ref="B47:I48"/>
    <mergeCell ref="B21:F21"/>
    <mergeCell ref="B40:I4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Ngoda</dc:creator>
  <cp:lastModifiedBy>nashipae</cp:lastModifiedBy>
  <cp:lastPrinted>2015-06-19T08:29:06Z</cp:lastPrinted>
  <dcterms:created xsi:type="dcterms:W3CDTF">2015-06-19T06:42:20Z</dcterms:created>
  <dcterms:modified xsi:type="dcterms:W3CDTF">2019-05-31T13:56:15Z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7f68db3f64c24c998317500dec3820c3</vt:lpwstr>
  </property>
</Properties>
</file>