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440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1" i="1"/>
  <c r="E41"/>
  <c r="F41"/>
  <c r="G41"/>
  <c r="H41"/>
  <c r="I41"/>
  <c r="J41"/>
  <c r="K41"/>
  <c r="L41"/>
  <c r="M41"/>
  <c r="C41"/>
  <c r="B41"/>
  <c r="N27" l="1"/>
  <c r="N28"/>
  <c r="N26"/>
  <c r="N13"/>
  <c r="N14"/>
  <c r="N15"/>
  <c r="N16"/>
  <c r="N17"/>
  <c r="N18"/>
  <c r="N20"/>
  <c r="N21"/>
  <c r="N49"/>
  <c r="N22"/>
  <c r="N23"/>
  <c r="N24"/>
  <c r="N25"/>
  <c r="N30"/>
  <c r="N31"/>
  <c r="N32"/>
  <c r="N33"/>
  <c r="N35"/>
  <c r="N36"/>
  <c r="N37"/>
  <c r="N38"/>
  <c r="N40"/>
  <c r="N41"/>
  <c r="N42"/>
  <c r="N43"/>
  <c r="N44"/>
  <c r="N45"/>
  <c r="N12"/>
  <c r="N5"/>
  <c r="N4"/>
  <c r="D46"/>
  <c r="E46"/>
  <c r="F46"/>
  <c r="G46"/>
  <c r="H46"/>
  <c r="I46"/>
  <c r="J46"/>
  <c r="K46"/>
  <c r="L46"/>
  <c r="M46"/>
  <c r="C46"/>
  <c r="F34"/>
  <c r="C34"/>
  <c r="M6"/>
  <c r="M7" s="1"/>
  <c r="L6"/>
  <c r="L7" s="1"/>
  <c r="L8" s="1"/>
  <c r="K6"/>
  <c r="K7" s="1"/>
  <c r="K8" s="1"/>
  <c r="J6"/>
  <c r="I6"/>
  <c r="I7" s="1"/>
  <c r="H6"/>
  <c r="G6"/>
  <c r="G7" s="1"/>
  <c r="G8" s="1"/>
  <c r="F6"/>
  <c r="F7" s="1"/>
  <c r="E6"/>
  <c r="D6"/>
  <c r="D7" s="1"/>
  <c r="C6"/>
  <c r="C7" s="1"/>
  <c r="C8" s="1"/>
  <c r="B6"/>
  <c r="B7" s="1"/>
  <c r="B8" s="1"/>
  <c r="E29"/>
  <c r="N46" l="1"/>
  <c r="N34"/>
  <c r="N6"/>
  <c r="E53"/>
  <c r="D8"/>
  <c r="J7"/>
  <c r="J8" s="1"/>
  <c r="M8"/>
  <c r="I8"/>
  <c r="H7"/>
  <c r="H8" s="1"/>
  <c r="F8"/>
  <c r="E7"/>
  <c r="E8" s="1"/>
  <c r="N8" l="1"/>
  <c r="N7"/>
  <c r="E54"/>
  <c r="M29"/>
  <c r="M53" s="1"/>
  <c r="M54" s="1"/>
  <c r="L29"/>
  <c r="L53" s="1"/>
  <c r="L54" s="1"/>
  <c r="K29"/>
  <c r="K53" s="1"/>
  <c r="K54" s="1"/>
  <c r="J29"/>
  <c r="J53" s="1"/>
  <c r="J54" s="1"/>
  <c r="I29"/>
  <c r="I53" s="1"/>
  <c r="I54" s="1"/>
  <c r="H29"/>
  <c r="H53" s="1"/>
  <c r="H54" s="1"/>
  <c r="F29"/>
  <c r="F53" s="1"/>
  <c r="F54" s="1"/>
  <c r="G29"/>
  <c r="G53" s="1"/>
  <c r="G54" s="1"/>
  <c r="D29"/>
  <c r="D53" s="1"/>
  <c r="D54" s="1"/>
  <c r="C29"/>
  <c r="C53" s="1"/>
  <c r="C54" s="1"/>
  <c r="B29"/>
  <c r="B53" l="1"/>
  <c r="N29"/>
  <c r="B54" l="1"/>
  <c r="N54" s="1"/>
  <c r="N53"/>
</calcChain>
</file>

<file path=xl/sharedStrings.xml><?xml version="1.0" encoding="utf-8"?>
<sst xmlns="http://schemas.openxmlformats.org/spreadsheetml/2006/main" count="66" uniqueCount="66">
  <si>
    <t>PARTICULARS</t>
  </si>
  <si>
    <t>REVENUE</t>
  </si>
  <si>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</si>
  <si>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</si>
  <si>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</si>
  <si>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</si>
  <si>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</si>
  <si>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</si>
  <si>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</si>
  <si>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</si>
  <si>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</si>
  <si>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</si>
  <si>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</si>
  <si>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</si>
  <si>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Foreign Grants/Donations</t>
  </si>
  <si>
    <t>Local Grants/Donations</t>
  </si>
  <si>
    <t>Total Revenue</t>
  </si>
  <si>
    <t>Savings on Income(15%)</t>
  </si>
  <si>
    <t>Available Funds</t>
  </si>
  <si>
    <t>EXPENDITURE</t>
  </si>
  <si>
    <t>Net Salaries</t>
  </si>
  <si>
    <t>PAYE</t>
  </si>
  <si>
    <t>NSSF</t>
  </si>
  <si>
    <t>Bank Charges</t>
  </si>
  <si>
    <t>Staff Meals</t>
  </si>
  <si>
    <t>Transport</t>
  </si>
  <si>
    <t>Office Rent</t>
  </si>
  <si>
    <t>Office Internet</t>
  </si>
  <si>
    <t>Airtime</t>
  </si>
  <si>
    <t>Board Meetings</t>
  </si>
  <si>
    <t xml:space="preserve">Staff Party </t>
  </si>
  <si>
    <t>Sponsored Children Party</t>
  </si>
  <si>
    <t>Payment Vounchers &amp; Receipts</t>
  </si>
  <si>
    <t>Office Drinking Water</t>
  </si>
  <si>
    <t>Total Administrative Expenses.</t>
  </si>
  <si>
    <t>Postage</t>
  </si>
  <si>
    <t>Total Advertising &amp; Promotion Expenses</t>
  </si>
  <si>
    <t>Total Education Expenses</t>
  </si>
  <si>
    <t>Total Medical Expenses</t>
  </si>
  <si>
    <t>Children's Shopping (Scolarstic materials &amp; others per term)</t>
  </si>
  <si>
    <t>GRAND TOTAL EXPENDITURE</t>
  </si>
  <si>
    <t>Total Surplus or Deficit</t>
  </si>
  <si>
    <t>Budget Assumptions</t>
  </si>
  <si>
    <t>2. We expect to get both Monthly local &amp; foreign donations.</t>
  </si>
  <si>
    <t>3. All revenues have a saving of 15% before expenditure meant for sustainability projects.</t>
  </si>
  <si>
    <t>ANNUALLY</t>
  </si>
  <si>
    <t>Website Designing and Hosting for the Year</t>
  </si>
  <si>
    <t>School Fees (10 Children @1,500,000)</t>
  </si>
  <si>
    <t>Medical Insurance (10 Children  @ 150,000 per Month)</t>
  </si>
  <si>
    <t>Land Acquisition</t>
  </si>
  <si>
    <t>THE GIFT KIDS FOUNDATION BUDGET 2019</t>
  </si>
  <si>
    <t>ACCOUNTABILITY AND DIRECTION</t>
  </si>
  <si>
    <t>Sub-Committee meetings</t>
  </si>
  <si>
    <t>Social Networks presence and adverts</t>
  </si>
  <si>
    <t>Medical Insurance (5 Staff @ 150,000 per Month)</t>
  </si>
  <si>
    <t>1.  The exchange rate in income is 1 USD is equivalent to UG 3,600</t>
  </si>
  <si>
    <t>4. We expect to get Foreign donations of USD 5,000 per month for full year</t>
  </si>
  <si>
    <t>5. We expect to get Local donations of UGX 8,000,000 per month for full the year.</t>
  </si>
  <si>
    <t>6. We anticipate to start on process of land acquisition for the foundation in this year by saving Ugx 30,000,000/= per Quarter.</t>
  </si>
  <si>
    <t>Operational Van</t>
  </si>
  <si>
    <t>Fuel for the Van</t>
  </si>
  <si>
    <t>ADMINISTRATIVE AND MANAGEMENT EXPENSES</t>
  </si>
  <si>
    <t>ACADEMIC AND SKILLS EXPENSES</t>
  </si>
  <si>
    <t>PUBLICITY AND COMMUNIUTY OUTREACH</t>
  </si>
  <si>
    <t>HEALTH AND LIVELIHOODS</t>
  </si>
  <si>
    <t>Affliations and subscriptions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</si>
</sst>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3" fontId="2" fillId="0" borderId="6" xfId="0" applyNumberFormat="1" applyFont="1" applyBorder="1"/>
    <xf numFmtId="0" fontId="3" fillId="0" borderId="6" xfId="0" applyFont="1" applyBorder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3"/>
  <sheetViews>
    <sheetView tabSelected="1" workbookViewId="0">
      <selection sqref="A1:N63"/>
    </sheetView>
  </sheetViews>
  <sheetFormatPr defaultRowHeight="15"/>
  <cols>
    <col min="1" max="1" width="54.28515625" bestFit="1" customWidth="1"/>
    <col min="2" max="4" width="10.85546875" bestFit="1" customWidth="1"/>
    <col min="5" max="5" width="10.5703125" bestFit="1" customWidth="1"/>
    <col min="6" max="6" width="10.140625" bestFit="1" customWidth="1"/>
    <col min="7" max="7" width="10.85546875" bestFit="1" customWidth="1"/>
    <col min="8" max="8" width="10.5703125" bestFit="1" customWidth="1"/>
    <col min="9" max="10" width="10.85546875" bestFit="1" customWidth="1"/>
    <col min="11" max="12" width="10.140625" bestFit="1" customWidth="1"/>
    <col min="13" max="13" width="10.85546875" bestFit="1" customWidth="1"/>
    <col min="14" max="14" width="14.85546875" customWidth="1"/>
  </cols>
  <sheetData>
    <row r="1" spans="1:15" ht="15.75">
      <c r="A1" s="11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2"/>
    </row>
    <row r="2" spans="1:15" ht="15.75">
      <c r="A2" s="14" t="s">
        <v>0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5" t="s">
        <v>45</v>
      </c>
    </row>
    <row r="3" spans="1:15" ht="15.75">
      <c r="A3" s="14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/>
    </row>
    <row r="4" spans="1:15" ht="15.75">
      <c r="A4" s="16" t="s">
        <v>14</v>
      </c>
      <c r="B4" s="5">
        <v>18000000</v>
      </c>
      <c r="C4" s="5">
        <v>18000000</v>
      </c>
      <c r="D4" s="5">
        <v>18000000</v>
      </c>
      <c r="E4" s="5">
        <v>18000000</v>
      </c>
      <c r="F4" s="5">
        <v>18000000</v>
      </c>
      <c r="G4" s="5">
        <v>18000000</v>
      </c>
      <c r="H4" s="5">
        <v>18000000</v>
      </c>
      <c r="I4" s="5">
        <v>18000000</v>
      </c>
      <c r="J4" s="5">
        <v>18000000</v>
      </c>
      <c r="K4" s="5">
        <v>18000000</v>
      </c>
      <c r="L4" s="5">
        <v>18000000</v>
      </c>
      <c r="M4" s="5">
        <v>18000000</v>
      </c>
      <c r="N4" s="17">
        <f>B4+C4+D4+E4+F4+G4+H4+I4+J4+K4+L4+M4</f>
        <v>216000000</v>
      </c>
    </row>
    <row r="5" spans="1:15" ht="15.75">
      <c r="A5" s="16" t="s">
        <v>15</v>
      </c>
      <c r="B5" s="5">
        <v>8000000</v>
      </c>
      <c r="C5" s="5">
        <v>8000000</v>
      </c>
      <c r="D5" s="5">
        <v>8000000</v>
      </c>
      <c r="E5" s="5">
        <v>8000000</v>
      </c>
      <c r="F5" s="5">
        <v>8000000</v>
      </c>
      <c r="G5" s="5">
        <v>8000000</v>
      </c>
      <c r="H5" s="5">
        <v>8000000</v>
      </c>
      <c r="I5" s="5">
        <v>8000000</v>
      </c>
      <c r="J5" s="5">
        <v>8000000</v>
      </c>
      <c r="K5" s="5">
        <v>8000000</v>
      </c>
      <c r="L5" s="5">
        <v>8000000</v>
      </c>
      <c r="M5" s="5">
        <v>8000000</v>
      </c>
      <c r="N5" s="17">
        <f t="shared" ref="N5:N7" si="0">B5+C5+D5+E5+F5+G5+H5+I5+J5+K5+L5+M5</f>
        <v>96000000</v>
      </c>
    </row>
    <row r="6" spans="1:15" ht="15.75">
      <c r="A6" s="14" t="s">
        <v>16</v>
      </c>
      <c r="B6" s="6">
        <f t="shared" ref="B6:M6" si="1">B4+B5</f>
        <v>26000000</v>
      </c>
      <c r="C6" s="6">
        <f t="shared" si="1"/>
        <v>26000000</v>
      </c>
      <c r="D6" s="6">
        <f t="shared" si="1"/>
        <v>26000000</v>
      </c>
      <c r="E6" s="6">
        <f t="shared" si="1"/>
        <v>26000000</v>
      </c>
      <c r="F6" s="6">
        <f t="shared" si="1"/>
        <v>26000000</v>
      </c>
      <c r="G6" s="6">
        <f t="shared" si="1"/>
        <v>26000000</v>
      </c>
      <c r="H6" s="6">
        <f t="shared" si="1"/>
        <v>26000000</v>
      </c>
      <c r="I6" s="6">
        <f t="shared" si="1"/>
        <v>26000000</v>
      </c>
      <c r="J6" s="6">
        <f t="shared" si="1"/>
        <v>26000000</v>
      </c>
      <c r="K6" s="6">
        <f t="shared" si="1"/>
        <v>26000000</v>
      </c>
      <c r="L6" s="6">
        <f t="shared" si="1"/>
        <v>26000000</v>
      </c>
      <c r="M6" s="6">
        <f t="shared" si="1"/>
        <v>26000000</v>
      </c>
      <c r="N6" s="17">
        <f t="shared" si="0"/>
        <v>312000000</v>
      </c>
    </row>
    <row r="7" spans="1:15" ht="15.75">
      <c r="A7" s="16" t="s">
        <v>17</v>
      </c>
      <c r="B7" s="5">
        <f>B6*0.15</f>
        <v>3900000</v>
      </c>
      <c r="C7" s="5">
        <f t="shared" ref="C7:M7" si="2">C6*0.15</f>
        <v>3900000</v>
      </c>
      <c r="D7" s="5">
        <f t="shared" si="2"/>
        <v>3900000</v>
      </c>
      <c r="E7" s="5">
        <f t="shared" si="2"/>
        <v>3900000</v>
      </c>
      <c r="F7" s="5">
        <f t="shared" si="2"/>
        <v>3900000</v>
      </c>
      <c r="G7" s="5">
        <f t="shared" si="2"/>
        <v>3900000</v>
      </c>
      <c r="H7" s="5">
        <f t="shared" si="2"/>
        <v>3900000</v>
      </c>
      <c r="I7" s="5">
        <f t="shared" si="2"/>
        <v>3900000</v>
      </c>
      <c r="J7" s="5">
        <f t="shared" si="2"/>
        <v>3900000</v>
      </c>
      <c r="K7" s="5">
        <f t="shared" si="2"/>
        <v>3900000</v>
      </c>
      <c r="L7" s="5">
        <f t="shared" si="2"/>
        <v>3900000</v>
      </c>
      <c r="M7" s="5">
        <f t="shared" si="2"/>
        <v>3900000</v>
      </c>
      <c r="N7" s="17">
        <f t="shared" si="0"/>
        <v>46800000</v>
      </c>
    </row>
    <row r="8" spans="1:15" ht="15.75">
      <c r="A8" s="14" t="s">
        <v>18</v>
      </c>
      <c r="B8" s="6">
        <f>B6-B7</f>
        <v>22100000</v>
      </c>
      <c r="C8" s="6">
        <f t="shared" ref="C8:M8" si="3">C6-C7</f>
        <v>22100000</v>
      </c>
      <c r="D8" s="6">
        <f t="shared" si="3"/>
        <v>22100000</v>
      </c>
      <c r="E8" s="6">
        <f t="shared" si="3"/>
        <v>22100000</v>
      </c>
      <c r="F8" s="6">
        <f t="shared" si="3"/>
        <v>22100000</v>
      </c>
      <c r="G8" s="6">
        <f t="shared" si="3"/>
        <v>22100000</v>
      </c>
      <c r="H8" s="6">
        <f t="shared" si="3"/>
        <v>22100000</v>
      </c>
      <c r="I8" s="6">
        <f t="shared" si="3"/>
        <v>22100000</v>
      </c>
      <c r="J8" s="6">
        <f t="shared" si="3"/>
        <v>22100000</v>
      </c>
      <c r="K8" s="6">
        <f t="shared" si="3"/>
        <v>22100000</v>
      </c>
      <c r="L8" s="6">
        <f t="shared" si="3"/>
        <v>22100000</v>
      </c>
      <c r="M8" s="6">
        <f t="shared" si="3"/>
        <v>22100000</v>
      </c>
      <c r="N8" s="17">
        <f>B8+C8+D8+E8+F8+G8+H8+I8+J8+K8+L8+M8</f>
        <v>265200000</v>
      </c>
    </row>
    <row r="9" spans="1:15" ht="15.75">
      <c r="A9" s="1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8"/>
    </row>
    <row r="10" spans="1:15" ht="15.75">
      <c r="A10" s="14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8"/>
    </row>
    <row r="11" spans="1:15" ht="15.75">
      <c r="A11" s="14" t="s">
        <v>61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8"/>
    </row>
    <row r="12" spans="1:15" ht="15.75">
      <c r="A12" s="16" t="s">
        <v>20</v>
      </c>
      <c r="B12" s="5">
        <v>5050000</v>
      </c>
      <c r="C12" s="5">
        <v>5050000</v>
      </c>
      <c r="D12" s="5">
        <v>5050000</v>
      </c>
      <c r="E12" s="5">
        <v>5050000</v>
      </c>
      <c r="F12" s="5">
        <v>5050000</v>
      </c>
      <c r="G12" s="5">
        <v>5050000</v>
      </c>
      <c r="H12" s="5">
        <v>5050000</v>
      </c>
      <c r="I12" s="5">
        <v>5050000</v>
      </c>
      <c r="J12" s="5">
        <v>5050000</v>
      </c>
      <c r="K12" s="5">
        <v>5050000</v>
      </c>
      <c r="L12" s="5">
        <v>5050000</v>
      </c>
      <c r="M12" s="5">
        <v>5050000</v>
      </c>
      <c r="N12" s="17">
        <f>SUM(B12:M12)</f>
        <v>60600000</v>
      </c>
    </row>
    <row r="13" spans="1:15" ht="15.75">
      <c r="A13" s="16" t="s">
        <v>21</v>
      </c>
      <c r="B13" s="5">
        <v>1471378</v>
      </c>
      <c r="C13" s="5">
        <v>1471378</v>
      </c>
      <c r="D13" s="5">
        <v>1471378</v>
      </c>
      <c r="E13" s="5">
        <v>1471378</v>
      </c>
      <c r="F13" s="5">
        <v>1471378</v>
      </c>
      <c r="G13" s="5">
        <v>1471378</v>
      </c>
      <c r="H13" s="5">
        <v>1471378</v>
      </c>
      <c r="I13" s="5">
        <v>1471378</v>
      </c>
      <c r="J13" s="5">
        <v>1471378</v>
      </c>
      <c r="K13" s="5">
        <v>1471378</v>
      </c>
      <c r="L13" s="5">
        <v>1471378</v>
      </c>
      <c r="M13" s="5">
        <v>1471378</v>
      </c>
      <c r="N13" s="17">
        <f t="shared" ref="N13:N54" si="4">SUM(B13:M13)</f>
        <v>17656536</v>
      </c>
    </row>
    <row r="14" spans="1:15" ht="15.75">
      <c r="A14" s="16" t="s">
        <v>22</v>
      </c>
      <c r="B14" s="5">
        <v>1029685</v>
      </c>
      <c r="C14" s="5">
        <v>1029685</v>
      </c>
      <c r="D14" s="5">
        <v>1029685</v>
      </c>
      <c r="E14" s="5">
        <v>1029685</v>
      </c>
      <c r="F14" s="5">
        <v>1029685</v>
      </c>
      <c r="G14" s="5">
        <v>1029685</v>
      </c>
      <c r="H14" s="5">
        <v>1029685</v>
      </c>
      <c r="I14" s="5">
        <v>1029685</v>
      </c>
      <c r="J14" s="5">
        <v>1029685</v>
      </c>
      <c r="K14" s="5">
        <v>1029685</v>
      </c>
      <c r="L14" s="5">
        <v>1029685</v>
      </c>
      <c r="M14" s="5">
        <v>1029685</v>
      </c>
      <c r="N14" s="17">
        <f t="shared" si="4"/>
        <v>12356220</v>
      </c>
    </row>
    <row r="15" spans="1:15" ht="15.75">
      <c r="A15" s="16" t="s">
        <v>23</v>
      </c>
      <c r="B15" s="5">
        <v>45000</v>
      </c>
      <c r="C15" s="5">
        <v>45000</v>
      </c>
      <c r="D15" s="5">
        <v>45000</v>
      </c>
      <c r="E15" s="5">
        <v>45000</v>
      </c>
      <c r="F15" s="5">
        <v>45000</v>
      </c>
      <c r="G15" s="5">
        <v>45000</v>
      </c>
      <c r="H15" s="5">
        <v>45000</v>
      </c>
      <c r="I15" s="5">
        <v>45000</v>
      </c>
      <c r="J15" s="5">
        <v>45000</v>
      </c>
      <c r="K15" s="5">
        <v>45000</v>
      </c>
      <c r="L15" s="5">
        <v>45000</v>
      </c>
      <c r="M15" s="5">
        <v>45000</v>
      </c>
      <c r="N15" s="17">
        <f t="shared" si="4"/>
        <v>540000</v>
      </c>
    </row>
    <row r="16" spans="1:15" ht="15.75">
      <c r="A16" s="16" t="s">
        <v>24</v>
      </c>
      <c r="B16" s="5">
        <v>400000</v>
      </c>
      <c r="C16" s="5">
        <v>400000</v>
      </c>
      <c r="D16" s="5">
        <v>400000</v>
      </c>
      <c r="E16" s="5">
        <v>400000</v>
      </c>
      <c r="F16" s="5">
        <v>400000</v>
      </c>
      <c r="G16" s="5">
        <v>400000</v>
      </c>
      <c r="H16" s="5">
        <v>400000</v>
      </c>
      <c r="I16" s="5">
        <v>400000</v>
      </c>
      <c r="J16" s="5">
        <v>400000</v>
      </c>
      <c r="K16" s="5">
        <v>400000</v>
      </c>
      <c r="L16" s="5">
        <v>400000</v>
      </c>
      <c r="M16" s="5">
        <v>400000</v>
      </c>
      <c r="N16" s="17">
        <f t="shared" si="4"/>
        <v>4800000</v>
      </c>
    </row>
    <row r="17" spans="1:14" ht="15.75">
      <c r="A17" s="16" t="s">
        <v>25</v>
      </c>
      <c r="B17" s="5">
        <v>450000</v>
      </c>
      <c r="C17" s="5">
        <v>450000</v>
      </c>
      <c r="D17" s="5">
        <v>450000</v>
      </c>
      <c r="E17" s="5">
        <v>450000</v>
      </c>
      <c r="F17" s="5">
        <v>450000</v>
      </c>
      <c r="G17" s="5">
        <v>450000</v>
      </c>
      <c r="H17" s="5">
        <v>450000</v>
      </c>
      <c r="I17" s="5">
        <v>450000</v>
      </c>
      <c r="J17" s="5">
        <v>450000</v>
      </c>
      <c r="K17" s="5">
        <v>450000</v>
      </c>
      <c r="L17" s="5">
        <v>450000</v>
      </c>
      <c r="M17" s="5">
        <v>450000</v>
      </c>
      <c r="N17" s="17">
        <f t="shared" si="4"/>
        <v>5400000</v>
      </c>
    </row>
    <row r="18" spans="1:14" ht="15.75">
      <c r="A18" s="16" t="s">
        <v>26</v>
      </c>
      <c r="B18" s="5">
        <v>600000</v>
      </c>
      <c r="C18" s="5">
        <v>600000</v>
      </c>
      <c r="D18" s="5">
        <v>600000</v>
      </c>
      <c r="E18" s="5">
        <v>600000</v>
      </c>
      <c r="F18" s="5">
        <v>600000</v>
      </c>
      <c r="G18" s="5">
        <v>600000</v>
      </c>
      <c r="H18" s="5">
        <v>600000</v>
      </c>
      <c r="I18" s="5">
        <v>600000</v>
      </c>
      <c r="J18" s="5">
        <v>600000</v>
      </c>
      <c r="K18" s="5">
        <v>600000</v>
      </c>
      <c r="L18" s="5">
        <v>600000</v>
      </c>
      <c r="M18" s="5">
        <v>600000</v>
      </c>
      <c r="N18" s="17">
        <f t="shared" si="4"/>
        <v>7200000</v>
      </c>
    </row>
    <row r="19" spans="1:14" s="1" customFormat="1" ht="15.75">
      <c r="A19" s="16" t="s">
        <v>49</v>
      </c>
      <c r="B19" s="5"/>
      <c r="C19" s="5"/>
      <c r="D19" s="5">
        <v>30000000</v>
      </c>
      <c r="E19" s="5"/>
      <c r="F19" s="5"/>
      <c r="G19" s="5">
        <v>30000000</v>
      </c>
      <c r="H19" s="5"/>
      <c r="I19" s="5"/>
      <c r="J19" s="5">
        <v>30000000</v>
      </c>
      <c r="K19" s="5"/>
      <c r="L19" s="5"/>
      <c r="M19" s="5">
        <v>30000000</v>
      </c>
      <c r="N19" s="17"/>
    </row>
    <row r="20" spans="1:14" ht="15.75">
      <c r="A20" s="16" t="s">
        <v>27</v>
      </c>
      <c r="B20" s="5">
        <v>300000</v>
      </c>
      <c r="C20" s="5">
        <v>300000</v>
      </c>
      <c r="D20" s="5">
        <v>300000</v>
      </c>
      <c r="E20" s="5">
        <v>300000</v>
      </c>
      <c r="F20" s="5">
        <v>300000</v>
      </c>
      <c r="G20" s="5">
        <v>300000</v>
      </c>
      <c r="H20" s="5">
        <v>300000</v>
      </c>
      <c r="I20" s="5">
        <v>300000</v>
      </c>
      <c r="J20" s="5">
        <v>300000</v>
      </c>
      <c r="K20" s="5">
        <v>300000</v>
      </c>
      <c r="L20" s="5">
        <v>300000</v>
      </c>
      <c r="M20" s="5">
        <v>300000</v>
      </c>
      <c r="N20" s="17">
        <f t="shared" si="4"/>
        <v>3600000</v>
      </c>
    </row>
    <row r="21" spans="1:14" ht="15.75">
      <c r="A21" s="16" t="s">
        <v>28</v>
      </c>
      <c r="B21" s="5">
        <v>200000</v>
      </c>
      <c r="C21" s="5">
        <v>200000</v>
      </c>
      <c r="D21" s="5">
        <v>200000</v>
      </c>
      <c r="E21" s="5">
        <v>200000</v>
      </c>
      <c r="F21" s="5">
        <v>200000</v>
      </c>
      <c r="G21" s="5">
        <v>200000</v>
      </c>
      <c r="H21" s="5">
        <v>200000</v>
      </c>
      <c r="I21" s="5">
        <v>200000</v>
      </c>
      <c r="J21" s="5">
        <v>200000</v>
      </c>
      <c r="K21" s="5">
        <v>200000</v>
      </c>
      <c r="L21" s="5">
        <v>200000</v>
      </c>
      <c r="M21" s="5">
        <v>200000</v>
      </c>
      <c r="N21" s="17">
        <f t="shared" si="4"/>
        <v>2400000</v>
      </c>
    </row>
    <row r="22" spans="1:14" s="1" customFormat="1" ht="15.75">
      <c r="A22" s="16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2000000</v>
      </c>
      <c r="N22" s="17">
        <f t="shared" si="4"/>
        <v>2000000</v>
      </c>
    </row>
    <row r="23" spans="1:14" s="1" customFormat="1" ht="15.75">
      <c r="A23" s="16" t="s">
        <v>31</v>
      </c>
      <c r="B23" s="4"/>
      <c r="C23" s="4"/>
      <c r="D23" s="4"/>
      <c r="E23" s="5">
        <v>4000000</v>
      </c>
      <c r="F23" s="4"/>
      <c r="G23" s="4"/>
      <c r="H23" s="4"/>
      <c r="I23" s="5">
        <v>4000000</v>
      </c>
      <c r="J23" s="4"/>
      <c r="K23" s="4"/>
      <c r="L23" s="4"/>
      <c r="M23" s="5">
        <v>4000000</v>
      </c>
      <c r="N23" s="17">
        <f>SUM(B23:M23)</f>
        <v>12000000</v>
      </c>
    </row>
    <row r="24" spans="1:14" ht="15.75">
      <c r="A24" s="16" t="s">
        <v>46</v>
      </c>
      <c r="B24" s="5">
        <v>1000000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7">
        <f t="shared" si="4"/>
        <v>1000000</v>
      </c>
    </row>
    <row r="25" spans="1:14" ht="15.75">
      <c r="A25" s="16" t="s">
        <v>32</v>
      </c>
      <c r="B25" s="5">
        <v>480000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7">
        <f t="shared" si="4"/>
        <v>480000</v>
      </c>
    </row>
    <row r="26" spans="1:14" s="1" customFormat="1" ht="15.75">
      <c r="A26" s="16" t="s">
        <v>59</v>
      </c>
      <c r="B26" s="5">
        <v>5000000</v>
      </c>
      <c r="C26" s="4"/>
      <c r="D26" s="4"/>
      <c r="E26" s="7">
        <v>5000000</v>
      </c>
      <c r="F26" s="4"/>
      <c r="G26" s="4"/>
      <c r="H26" s="7">
        <v>5000000</v>
      </c>
      <c r="I26" s="4"/>
      <c r="J26" s="4"/>
      <c r="K26" s="4"/>
      <c r="L26" s="4"/>
      <c r="M26" s="4"/>
      <c r="N26" s="17">
        <f t="shared" si="4"/>
        <v>15000000</v>
      </c>
    </row>
    <row r="27" spans="1:14" s="1" customFormat="1" ht="15.75">
      <c r="A27" s="16" t="s">
        <v>60</v>
      </c>
      <c r="B27" s="5"/>
      <c r="C27" s="4"/>
      <c r="D27" s="4"/>
      <c r="E27" s="7"/>
      <c r="F27" s="4"/>
      <c r="G27" s="4"/>
      <c r="H27" s="7">
        <v>400000</v>
      </c>
      <c r="I27" s="7">
        <v>400000</v>
      </c>
      <c r="J27" s="7">
        <v>400000</v>
      </c>
      <c r="K27" s="7">
        <v>400000</v>
      </c>
      <c r="L27" s="7">
        <v>400000</v>
      </c>
      <c r="M27" s="7">
        <v>400000</v>
      </c>
      <c r="N27" s="17">
        <f t="shared" si="4"/>
        <v>2400000</v>
      </c>
    </row>
    <row r="28" spans="1:14" ht="15.75">
      <c r="A28" s="16" t="s">
        <v>33</v>
      </c>
      <c r="B28" s="5">
        <v>18000</v>
      </c>
      <c r="C28" s="5">
        <v>18000</v>
      </c>
      <c r="D28" s="5">
        <v>18000</v>
      </c>
      <c r="E28" s="5">
        <v>18000</v>
      </c>
      <c r="F28" s="5">
        <v>18000</v>
      </c>
      <c r="G28" s="5">
        <v>18000</v>
      </c>
      <c r="H28" s="5">
        <v>18000</v>
      </c>
      <c r="I28" s="5">
        <v>18000</v>
      </c>
      <c r="J28" s="5">
        <v>18000</v>
      </c>
      <c r="K28" s="5">
        <v>18000</v>
      </c>
      <c r="L28" s="5">
        <v>18000</v>
      </c>
      <c r="M28" s="5">
        <v>18000</v>
      </c>
      <c r="N28" s="17">
        <f t="shared" si="4"/>
        <v>216000</v>
      </c>
    </row>
    <row r="29" spans="1:14" s="1" customFormat="1" ht="15.75">
      <c r="A29" s="14" t="s">
        <v>34</v>
      </c>
      <c r="B29" s="6">
        <f t="shared" ref="B29:M29" si="5">SUM(B12:B28)</f>
        <v>16044063</v>
      </c>
      <c r="C29" s="6">
        <f t="shared" si="5"/>
        <v>9564063</v>
      </c>
      <c r="D29" s="6">
        <f t="shared" si="5"/>
        <v>39564063</v>
      </c>
      <c r="E29" s="6">
        <f t="shared" si="5"/>
        <v>18564063</v>
      </c>
      <c r="F29" s="6">
        <f t="shared" si="5"/>
        <v>9564063</v>
      </c>
      <c r="G29" s="6">
        <f t="shared" si="5"/>
        <v>39564063</v>
      </c>
      <c r="H29" s="6">
        <f t="shared" si="5"/>
        <v>14964063</v>
      </c>
      <c r="I29" s="6">
        <f t="shared" si="5"/>
        <v>13964063</v>
      </c>
      <c r="J29" s="6">
        <f t="shared" si="5"/>
        <v>39964063</v>
      </c>
      <c r="K29" s="6">
        <f t="shared" si="5"/>
        <v>9964063</v>
      </c>
      <c r="L29" s="6">
        <f t="shared" si="5"/>
        <v>9964063</v>
      </c>
      <c r="M29" s="6">
        <f t="shared" si="5"/>
        <v>45964063</v>
      </c>
      <c r="N29" s="17">
        <f t="shared" si="4"/>
        <v>267648756</v>
      </c>
    </row>
    <row r="30" spans="1:14" s="1" customFormat="1" ht="15.75">
      <c r="A30" s="16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7">
        <f t="shared" si="4"/>
        <v>0</v>
      </c>
    </row>
    <row r="31" spans="1:14" s="1" customFormat="1" ht="15.75">
      <c r="A31" s="14" t="s">
        <v>62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7">
        <f t="shared" si="4"/>
        <v>0</v>
      </c>
    </row>
    <row r="32" spans="1:14" ht="15.75">
      <c r="A32" s="16" t="s">
        <v>47</v>
      </c>
      <c r="B32" s="5"/>
      <c r="C32" s="5">
        <v>15000000</v>
      </c>
      <c r="D32" s="4"/>
      <c r="E32" s="5"/>
      <c r="F32" s="5">
        <v>15000000</v>
      </c>
      <c r="G32" s="4"/>
      <c r="H32" s="4"/>
      <c r="I32" s="5">
        <v>15000000</v>
      </c>
      <c r="J32" s="4"/>
      <c r="K32" s="4"/>
      <c r="L32" s="4"/>
      <c r="M32" s="4"/>
      <c r="N32" s="17">
        <f>SUM(B32:M32)</f>
        <v>45000000</v>
      </c>
    </row>
    <row r="33" spans="1:14" ht="15.75">
      <c r="A33" s="16" t="s">
        <v>39</v>
      </c>
      <c r="B33" s="5"/>
      <c r="C33" s="5">
        <v>9000000</v>
      </c>
      <c r="D33" s="4"/>
      <c r="E33" s="5"/>
      <c r="F33" s="5">
        <v>3000000</v>
      </c>
      <c r="G33" s="4"/>
      <c r="H33" s="4"/>
      <c r="I33" s="5">
        <v>3000000</v>
      </c>
      <c r="J33" s="4"/>
      <c r="K33" s="4"/>
      <c r="L33" s="4"/>
      <c r="M33" s="4"/>
      <c r="N33" s="17">
        <f>SUM(B33:M33)</f>
        <v>15000000</v>
      </c>
    </row>
    <row r="34" spans="1:14" ht="15.75">
      <c r="A34" s="14" t="s">
        <v>37</v>
      </c>
      <c r="B34" s="6"/>
      <c r="C34" s="6">
        <f>C32+C33</f>
        <v>24000000</v>
      </c>
      <c r="D34" s="3"/>
      <c r="E34" s="6"/>
      <c r="F34" s="6">
        <f>F32+F33</f>
        <v>18000000</v>
      </c>
      <c r="G34" s="3"/>
      <c r="H34" s="3"/>
      <c r="I34" s="6">
        <v>9000000</v>
      </c>
      <c r="J34" s="3"/>
      <c r="K34" s="3"/>
      <c r="L34" s="3"/>
      <c r="M34" s="3"/>
      <c r="N34" s="17">
        <f t="shared" si="4"/>
        <v>51000000</v>
      </c>
    </row>
    <row r="35" spans="1:14" ht="15.75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7">
        <f t="shared" si="4"/>
        <v>0</v>
      </c>
    </row>
    <row r="36" spans="1:14" s="1" customFormat="1" ht="15.75">
      <c r="A36" s="16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7">
        <f t="shared" si="4"/>
        <v>0</v>
      </c>
    </row>
    <row r="37" spans="1:14" ht="15.75">
      <c r="A37" s="14" t="s">
        <v>63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7">
        <f t="shared" si="4"/>
        <v>0</v>
      </c>
    </row>
    <row r="38" spans="1:14" ht="15.75">
      <c r="A38" s="16" t="s">
        <v>53</v>
      </c>
      <c r="B38" s="5"/>
      <c r="C38" s="5">
        <v>300000</v>
      </c>
      <c r="D38" s="5">
        <v>300000</v>
      </c>
      <c r="E38" s="5">
        <v>300000</v>
      </c>
      <c r="F38" s="5">
        <v>300000</v>
      </c>
      <c r="G38" s="5">
        <v>300000</v>
      </c>
      <c r="H38" s="5">
        <v>300000</v>
      </c>
      <c r="I38" s="5">
        <v>300000</v>
      </c>
      <c r="J38" s="5">
        <v>300000</v>
      </c>
      <c r="K38" s="5">
        <v>300000</v>
      </c>
      <c r="L38" s="5">
        <v>300000</v>
      </c>
      <c r="M38" s="5">
        <v>300000</v>
      </c>
      <c r="N38" s="17">
        <f t="shared" si="4"/>
        <v>3300000</v>
      </c>
    </row>
    <row r="39" spans="1:14" s="1" customFormat="1" ht="15.75">
      <c r="A39" s="16" t="s">
        <v>65</v>
      </c>
      <c r="B39" s="5">
        <v>100000</v>
      </c>
      <c r="C39" s="5">
        <v>100000</v>
      </c>
      <c r="D39" s="5">
        <v>100000</v>
      </c>
      <c r="E39" s="5">
        <v>100000</v>
      </c>
      <c r="F39" s="5">
        <v>100000</v>
      </c>
      <c r="G39" s="5">
        <v>100000</v>
      </c>
      <c r="H39" s="5">
        <v>100000</v>
      </c>
      <c r="I39" s="5">
        <v>100000</v>
      </c>
      <c r="J39" s="5">
        <v>100000</v>
      </c>
      <c r="K39" s="5">
        <v>100000</v>
      </c>
      <c r="L39" s="5">
        <v>100000</v>
      </c>
      <c r="M39" s="5">
        <v>100000</v>
      </c>
      <c r="N39" s="17"/>
    </row>
    <row r="40" spans="1:14" ht="15.75">
      <c r="A40" s="16" t="s">
        <v>35</v>
      </c>
      <c r="B40" s="5"/>
      <c r="C40" s="5">
        <v>100000</v>
      </c>
      <c r="D40" s="5">
        <v>100000</v>
      </c>
      <c r="E40" s="5">
        <v>100000</v>
      </c>
      <c r="F40" s="5">
        <v>100000</v>
      </c>
      <c r="G40" s="5">
        <v>100000</v>
      </c>
      <c r="H40" s="5">
        <v>100000</v>
      </c>
      <c r="I40" s="5">
        <v>100000</v>
      </c>
      <c r="J40" s="5">
        <v>100000</v>
      </c>
      <c r="K40" s="5">
        <v>100000</v>
      </c>
      <c r="L40" s="5">
        <v>100000</v>
      </c>
      <c r="M40" s="5">
        <v>100000</v>
      </c>
      <c r="N40" s="17">
        <f t="shared" si="4"/>
        <v>1100000</v>
      </c>
    </row>
    <row r="41" spans="1:14" ht="15.75">
      <c r="A41" s="14" t="s">
        <v>36</v>
      </c>
      <c r="B41" s="6">
        <f>SUM(B38:B40)</f>
        <v>100000</v>
      </c>
      <c r="C41" s="6">
        <f>SUM(C38:C40)</f>
        <v>500000</v>
      </c>
      <c r="D41" s="6">
        <f t="shared" ref="D41:M41" si="6">SUM(D38:D40)</f>
        <v>500000</v>
      </c>
      <c r="E41" s="6">
        <f t="shared" si="6"/>
        <v>500000</v>
      </c>
      <c r="F41" s="6">
        <f t="shared" si="6"/>
        <v>500000</v>
      </c>
      <c r="G41" s="6">
        <f t="shared" si="6"/>
        <v>500000</v>
      </c>
      <c r="H41" s="6">
        <f t="shared" si="6"/>
        <v>500000</v>
      </c>
      <c r="I41" s="6">
        <f t="shared" si="6"/>
        <v>500000</v>
      </c>
      <c r="J41" s="6">
        <f t="shared" si="6"/>
        <v>500000</v>
      </c>
      <c r="K41" s="6">
        <f t="shared" si="6"/>
        <v>500000</v>
      </c>
      <c r="L41" s="6">
        <f t="shared" si="6"/>
        <v>500000</v>
      </c>
      <c r="M41" s="6">
        <f t="shared" si="6"/>
        <v>500000</v>
      </c>
      <c r="N41" s="17">
        <f t="shared" si="4"/>
        <v>5600000</v>
      </c>
    </row>
    <row r="42" spans="1:14" ht="15.75">
      <c r="A42" s="1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7">
        <f t="shared" si="4"/>
        <v>0</v>
      </c>
    </row>
    <row r="43" spans="1:14" ht="15.75">
      <c r="A43" s="1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7">
        <f t="shared" si="4"/>
        <v>0</v>
      </c>
    </row>
    <row r="44" spans="1:14" ht="15.75">
      <c r="A44" s="16" t="s">
        <v>48</v>
      </c>
      <c r="B44" s="5"/>
      <c r="C44" s="5">
        <v>1500000</v>
      </c>
      <c r="D44" s="5">
        <v>1500000</v>
      </c>
      <c r="E44" s="5">
        <v>1500000</v>
      </c>
      <c r="F44" s="5">
        <v>1500000</v>
      </c>
      <c r="G44" s="5">
        <v>1500000</v>
      </c>
      <c r="H44" s="5">
        <v>1500000</v>
      </c>
      <c r="I44" s="5">
        <v>1500000</v>
      </c>
      <c r="J44" s="5">
        <v>1500000</v>
      </c>
      <c r="K44" s="5">
        <v>1500000</v>
      </c>
      <c r="L44" s="5">
        <v>1500000</v>
      </c>
      <c r="M44" s="5">
        <v>1500000</v>
      </c>
      <c r="N44" s="17">
        <f t="shared" si="4"/>
        <v>16500000</v>
      </c>
    </row>
    <row r="45" spans="1:14" ht="15.75">
      <c r="A45" s="16" t="s">
        <v>54</v>
      </c>
      <c r="B45" s="5"/>
      <c r="C45" s="5">
        <v>750000</v>
      </c>
      <c r="D45" s="5">
        <v>750000</v>
      </c>
      <c r="E45" s="5">
        <v>750000</v>
      </c>
      <c r="F45" s="5">
        <v>750000</v>
      </c>
      <c r="G45" s="5">
        <v>750000</v>
      </c>
      <c r="H45" s="5">
        <v>750000</v>
      </c>
      <c r="I45" s="5">
        <v>750000</v>
      </c>
      <c r="J45" s="5">
        <v>750000</v>
      </c>
      <c r="K45" s="5">
        <v>750000</v>
      </c>
      <c r="L45" s="5">
        <v>750000</v>
      </c>
      <c r="M45" s="5">
        <v>750000</v>
      </c>
      <c r="N45" s="17">
        <f t="shared" si="4"/>
        <v>8250000</v>
      </c>
    </row>
    <row r="46" spans="1:14" ht="15.75">
      <c r="A46" s="14" t="s">
        <v>38</v>
      </c>
      <c r="B46" s="6"/>
      <c r="C46" s="6">
        <f>C44+C45</f>
        <v>2250000</v>
      </c>
      <c r="D46" s="6">
        <f t="shared" ref="D46:M46" si="7">D44+D45</f>
        <v>2250000</v>
      </c>
      <c r="E46" s="6">
        <f t="shared" si="7"/>
        <v>2250000</v>
      </c>
      <c r="F46" s="6">
        <f t="shared" si="7"/>
        <v>2250000</v>
      </c>
      <c r="G46" s="6">
        <f t="shared" si="7"/>
        <v>2250000</v>
      </c>
      <c r="H46" s="6">
        <f t="shared" si="7"/>
        <v>2250000</v>
      </c>
      <c r="I46" s="6">
        <f t="shared" si="7"/>
        <v>2250000</v>
      </c>
      <c r="J46" s="6">
        <f t="shared" si="7"/>
        <v>2250000</v>
      </c>
      <c r="K46" s="6">
        <f t="shared" si="7"/>
        <v>2250000</v>
      </c>
      <c r="L46" s="6">
        <f t="shared" si="7"/>
        <v>2250000</v>
      </c>
      <c r="M46" s="6">
        <f t="shared" si="7"/>
        <v>2250000</v>
      </c>
      <c r="N46" s="17">
        <f t="shared" si="4"/>
        <v>24750000</v>
      </c>
    </row>
    <row r="47" spans="1:14" ht="15.75">
      <c r="A47" s="1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7"/>
    </row>
    <row r="48" spans="1:14" s="1" customFormat="1" ht="15.75">
      <c r="A48" s="14" t="s">
        <v>51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7"/>
    </row>
    <row r="49" spans="1:14" s="1" customFormat="1" ht="15.75">
      <c r="A49" s="16" t="s">
        <v>29</v>
      </c>
      <c r="B49" s="5"/>
      <c r="C49" s="5"/>
      <c r="D49" s="5">
        <v>2000000</v>
      </c>
      <c r="E49" s="5"/>
      <c r="F49" s="5"/>
      <c r="G49" s="5">
        <v>2000000</v>
      </c>
      <c r="H49" s="5"/>
      <c r="I49" s="5"/>
      <c r="J49" s="5">
        <v>2000000</v>
      </c>
      <c r="K49" s="5"/>
      <c r="L49" s="5"/>
      <c r="M49" s="5">
        <v>2000000</v>
      </c>
      <c r="N49" s="17">
        <f>SUM(B49:M49)</f>
        <v>8000000</v>
      </c>
    </row>
    <row r="50" spans="1:14" s="1" customFormat="1" ht="15.75">
      <c r="A50" s="16" t="s">
        <v>52</v>
      </c>
      <c r="B50" s="5"/>
      <c r="C50" s="5">
        <v>600000</v>
      </c>
      <c r="D50" s="5"/>
      <c r="E50" s="5"/>
      <c r="F50" s="5">
        <v>600000</v>
      </c>
      <c r="G50" s="5"/>
      <c r="H50" s="5"/>
      <c r="I50" s="5">
        <v>600000</v>
      </c>
      <c r="J50" s="5"/>
      <c r="K50" s="5"/>
      <c r="L50" s="5">
        <v>600000</v>
      </c>
      <c r="M50" s="5"/>
      <c r="N50" s="17"/>
    </row>
    <row r="51" spans="1:14" s="1" customFormat="1" ht="15.75">
      <c r="A51" s="1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7"/>
    </row>
    <row r="52" spans="1:14" s="1" customFormat="1" ht="15.75">
      <c r="A52" s="1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7"/>
    </row>
    <row r="53" spans="1:14" ht="15.75">
      <c r="A53" s="14" t="s">
        <v>40</v>
      </c>
      <c r="B53" s="6">
        <f>B46+B41+B34+B29</f>
        <v>16144063</v>
      </c>
      <c r="C53" s="6">
        <f>C29+C34+C41+C46</f>
        <v>36314063</v>
      </c>
      <c r="D53" s="6">
        <f>D29+D41+D46</f>
        <v>42314063</v>
      </c>
      <c r="E53" s="6">
        <f>E29+E34+E41+E46</f>
        <v>21314063</v>
      </c>
      <c r="F53" s="6">
        <f>F29+F34+F41+F46</f>
        <v>30314063</v>
      </c>
      <c r="G53" s="6">
        <f>G29+G41+G46</f>
        <v>42314063</v>
      </c>
      <c r="H53" s="6">
        <f>H29+H41+H46</f>
        <v>17714063</v>
      </c>
      <c r="I53" s="6">
        <f>I29+I34+I41+I46</f>
        <v>25714063</v>
      </c>
      <c r="J53" s="6">
        <f>J29+J41+J46</f>
        <v>42714063</v>
      </c>
      <c r="K53" s="6">
        <f>K29+K41+K46</f>
        <v>12714063</v>
      </c>
      <c r="L53" s="6">
        <f>L29+L41+L46</f>
        <v>12714063</v>
      </c>
      <c r="M53" s="6">
        <f>M29+M41+M46</f>
        <v>48714063</v>
      </c>
      <c r="N53" s="17">
        <f t="shared" si="4"/>
        <v>348998756</v>
      </c>
    </row>
    <row r="54" spans="1:14" ht="15.75">
      <c r="A54" s="14" t="s">
        <v>41</v>
      </c>
      <c r="B54" s="6">
        <f t="shared" ref="B54:M54" si="8">B8-B53</f>
        <v>5955937</v>
      </c>
      <c r="C54" s="6">
        <f t="shared" si="8"/>
        <v>-14214063</v>
      </c>
      <c r="D54" s="6">
        <f t="shared" si="8"/>
        <v>-20214063</v>
      </c>
      <c r="E54" s="6">
        <f t="shared" si="8"/>
        <v>785937</v>
      </c>
      <c r="F54" s="6">
        <f t="shared" si="8"/>
        <v>-8214063</v>
      </c>
      <c r="G54" s="6">
        <f t="shared" si="8"/>
        <v>-20214063</v>
      </c>
      <c r="H54" s="6">
        <f t="shared" si="8"/>
        <v>4385937</v>
      </c>
      <c r="I54" s="6">
        <f t="shared" si="8"/>
        <v>-3614063</v>
      </c>
      <c r="J54" s="6">
        <f t="shared" si="8"/>
        <v>-20614063</v>
      </c>
      <c r="K54" s="6">
        <f t="shared" si="8"/>
        <v>9385937</v>
      </c>
      <c r="L54" s="6">
        <f t="shared" si="8"/>
        <v>9385937</v>
      </c>
      <c r="M54" s="6">
        <f t="shared" si="8"/>
        <v>-26614063</v>
      </c>
      <c r="N54" s="17">
        <f t="shared" si="4"/>
        <v>-83798756</v>
      </c>
    </row>
    <row r="55" spans="1:14" ht="15.75">
      <c r="A55" s="1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8"/>
    </row>
    <row r="56" spans="1:14" ht="15.75">
      <c r="A56" s="19" t="s">
        <v>42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8"/>
    </row>
    <row r="57" spans="1:14" ht="15.75">
      <c r="A57" s="20" t="s">
        <v>55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8"/>
    </row>
    <row r="58" spans="1:14" ht="15.75">
      <c r="A58" s="20" t="s">
        <v>43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8"/>
    </row>
    <row r="59" spans="1:14" ht="15.75">
      <c r="A59" s="20" t="s">
        <v>44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8"/>
    </row>
    <row r="60" spans="1:14" ht="15.75">
      <c r="A60" s="20" t="s">
        <v>56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8"/>
    </row>
    <row r="61" spans="1:14" ht="15.75">
      <c r="A61" s="20" t="s">
        <v>57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8"/>
    </row>
    <row r="62" spans="1:14" ht="15.75">
      <c r="A62" s="20" t="s">
        <v>58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8"/>
    </row>
    <row r="63" spans="1:14" ht="16.5" thickBot="1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</row>
  </sheetData>
  <mergeCells count="22">
    <mergeCell ref="A1:N1"/>
    <mergeCell ref="A56:M56"/>
    <mergeCell ref="A57:M57"/>
    <mergeCell ref="A58:M58"/>
    <mergeCell ref="A63:M63"/>
    <mergeCell ref="A59:M59"/>
    <mergeCell ref="A60:M60"/>
    <mergeCell ref="A61:M61"/>
    <mergeCell ref="A62:M62"/>
    <mergeCell ref="B2:B3"/>
    <mergeCell ref="C2:C3"/>
    <mergeCell ref="D2:D3"/>
    <mergeCell ref="E2:E3"/>
    <mergeCell ref="F2:F3"/>
    <mergeCell ref="G2:G3"/>
    <mergeCell ref="H2:H3"/>
    <mergeCell ref="N2:N3"/>
    <mergeCell ref="I2:I3"/>
    <mergeCell ref="J2:J3"/>
    <mergeCell ref="K2:K3"/>
    <mergeCell ref="L2:L3"/>
    <mergeCell ref="M2:M3"/>
  </mergeCells>
  <pageMargins left="0.47244094488188981" right="0.11811023622047245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FELIX</cp:lastModifiedBy>
  <cp:lastPrinted>2018-03-02T09:33:25Z</cp:lastPrinted>
  <dcterms:created xsi:type="dcterms:W3CDTF">2017-11-14T18:03:19Z</dcterms:created>
  <dcterms:modified xsi:type="dcterms:W3CDTF">2018-03-02T09:33:40Z</dcterms:modified>
</cp:coreProperties>
</file>