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bookViews>
    <workbookView xWindow="0" yWindow="0" windowWidth="20490" windowHeight="7545"/>
  </bookViews>
  <sheets>
    <sheet name="Sheet1" sheetId="1" r:id="rId1"/>
  </sheet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" i="1" l="1"/>
  <c r="H27" i="1" s="1"/>
  <c r="H28" i="1" s="1"/>
  <c r="F27" i="1"/>
  <c r="F28" i="1" s="1"/>
  <c r="F48" i="1"/>
  <c r="G49" i="1"/>
  <c r="H49" i="1" s="1"/>
  <c r="F49" i="1"/>
  <c r="F47" i="1"/>
  <c r="H46" i="1"/>
  <c r="H36" i="1"/>
  <c r="H32" i="1"/>
  <c r="H14" i="1"/>
  <c r="H12" i="1"/>
  <c r="G11" i="1"/>
  <c r="H11" i="1" s="1"/>
  <c r="G12" i="1"/>
  <c r="G13" i="1"/>
  <c r="H13" i="1" s="1"/>
  <c r="G14" i="1"/>
  <c r="G17" i="1"/>
  <c r="H17" i="1" s="1"/>
  <c r="G18" i="1"/>
  <c r="H18" i="1" s="1"/>
  <c r="G19" i="1"/>
  <c r="H19" i="1" s="1"/>
  <c r="G20" i="1"/>
  <c r="H20" i="1" s="1"/>
  <c r="G21" i="1"/>
  <c r="H21" i="1" s="1"/>
  <c r="G22" i="1"/>
  <c r="H22" i="1" s="1"/>
  <c r="G23" i="1"/>
  <c r="H23" i="1" s="1"/>
  <c r="G24" i="1"/>
  <c r="H24" i="1" s="1"/>
  <c r="G31" i="1"/>
  <c r="H31" i="1" s="1"/>
  <c r="G32" i="1"/>
  <c r="G33" i="1"/>
  <c r="H33" i="1" s="1"/>
  <c r="G35" i="1"/>
  <c r="H35" i="1" s="1"/>
  <c r="G34" i="1"/>
  <c r="H34" i="1" s="1"/>
  <c r="G36" i="1"/>
  <c r="G39" i="1"/>
  <c r="H39" i="1" s="1"/>
  <c r="G40" i="1"/>
  <c r="H40" i="1" s="1"/>
  <c r="G41" i="1"/>
  <c r="H41" i="1" s="1"/>
  <c r="G42" i="1"/>
  <c r="H42" i="1" s="1"/>
  <c r="G45" i="1"/>
  <c r="H45" i="1" s="1"/>
  <c r="H50" i="1" s="1"/>
  <c r="G46" i="1"/>
  <c r="G47" i="1"/>
  <c r="H47" i="1" s="1"/>
  <c r="G48" i="1"/>
  <c r="H48" i="1" s="1"/>
  <c r="F45" i="1"/>
  <c r="F50" i="1" s="1"/>
  <c r="F52" i="1" s="1"/>
  <c r="F46" i="1"/>
  <c r="F42" i="1"/>
  <c r="F41" i="1"/>
  <c r="F40" i="1"/>
  <c r="F39" i="1"/>
  <c r="F43" i="1" s="1"/>
  <c r="F35" i="1"/>
  <c r="F34" i="1"/>
  <c r="F33" i="1"/>
  <c r="F31" i="1"/>
  <c r="F37" i="1" s="1"/>
  <c r="F32" i="1"/>
  <c r="F36" i="1"/>
  <c r="F11" i="1"/>
  <c r="F12" i="1"/>
  <c r="F15" i="1" s="1"/>
  <c r="F14" i="1"/>
  <c r="F13" i="1"/>
  <c r="F24" i="1"/>
  <c r="F23" i="1"/>
  <c r="F22" i="1"/>
  <c r="F21" i="1"/>
  <c r="F20" i="1"/>
  <c r="F19" i="1"/>
  <c r="F18" i="1"/>
  <c r="F17" i="1"/>
  <c r="F25" i="1" s="1"/>
  <c r="H37" i="1" l="1"/>
  <c r="H25" i="1"/>
  <c r="H15" i="1"/>
  <c r="H52" i="1"/>
  <c r="H43" i="1"/>
</calcChain>
</file>

<file path=xl/sharedStrings.xml><?xml version="1.0" encoding="utf-8"?>
<sst xmlns="http://schemas.openxmlformats.org/spreadsheetml/2006/main" count="80" uniqueCount="53">
  <si>
    <t>Activity Budget line</t>
  </si>
  <si>
    <t>unit measure</t>
  </si>
  <si>
    <t>Qty</t>
  </si>
  <si>
    <t>Frequency</t>
  </si>
  <si>
    <t>Cost in Malawi Kwacha</t>
  </si>
  <si>
    <t xml:space="preserve">   </t>
  </si>
  <si>
    <t>Unit cost (MK)</t>
  </si>
  <si>
    <t>Total cost (MK)</t>
  </si>
  <si>
    <t>each</t>
  </si>
  <si>
    <t>Total activity cost</t>
  </si>
  <si>
    <t>box</t>
  </si>
  <si>
    <t>scissors</t>
  </si>
  <si>
    <t>sewing machine</t>
  </si>
  <si>
    <t>lunch for participants and facilitators</t>
  </si>
  <si>
    <t>Refreshment</t>
  </si>
  <si>
    <t>Fuel</t>
  </si>
  <si>
    <t>litre</t>
  </si>
  <si>
    <t>meals and Refreshment</t>
  </si>
  <si>
    <t>TOTAL PROJECT BUDGET</t>
  </si>
  <si>
    <t>Unit cost ($)</t>
  </si>
  <si>
    <t xml:space="preserve">          Cost in Dolars                                                                        </t>
  </si>
  <si>
    <t>Total cost ($)</t>
  </si>
  <si>
    <t>PROCUREMENT OF TWO SEWING MACHINE</t>
  </si>
  <si>
    <t>CONDUCTING STAKE HOLDERS ENGAGEMENT MEETINGS</t>
  </si>
  <si>
    <t>PROCUREMENT OF REUSABLE FEM PADS MAKING MATERIALS</t>
  </si>
  <si>
    <t>Cloth</t>
  </si>
  <si>
    <t>cotton</t>
  </si>
  <si>
    <t>threads</t>
  </si>
  <si>
    <t>flexafoam</t>
  </si>
  <si>
    <t>chairs</t>
  </si>
  <si>
    <t>lublicants</t>
  </si>
  <si>
    <t>sewing needles</t>
  </si>
  <si>
    <t>metres</t>
  </si>
  <si>
    <t>Kilograms</t>
  </si>
  <si>
    <t>CONSTRUCTION OF ONE GIRLS CHANGE ROOM</t>
  </si>
  <si>
    <t>Cement</t>
  </si>
  <si>
    <t>Ironsheets</t>
  </si>
  <si>
    <t>Paint</t>
  </si>
  <si>
    <t>litres</t>
  </si>
  <si>
    <t>Lime</t>
  </si>
  <si>
    <t>flip charts</t>
  </si>
  <si>
    <t>ink markers</t>
  </si>
  <si>
    <t>printing paper</t>
  </si>
  <si>
    <t>ream</t>
  </si>
  <si>
    <t>CONDUCT MONITORING AND EVALUATION</t>
  </si>
  <si>
    <t>meals for officers</t>
  </si>
  <si>
    <t>refreshments for participants</t>
  </si>
  <si>
    <t>ADMINISTRATION COST</t>
  </si>
  <si>
    <t>Tonner</t>
  </si>
  <si>
    <t>communication</t>
  </si>
  <si>
    <t>Office rent contribution (15%)</t>
  </si>
  <si>
    <t>tailors salary contribution (100%)</t>
  </si>
  <si>
    <t>liters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</si>
</sst>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/>
    <xf numFmtId="0" fontId="2" fillId="0" borderId="0" xfId="0" applyFont="1"/>
    <xf numFmtId="16" fontId="2" fillId="0" borderId="0" xfId="0" applyNumberFormat="1" applyFont="1"/>
    <xf numFmtId="0" fontId="2" fillId="0" borderId="1" xfId="0" applyFont="1" applyBorder="1"/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43" fontId="0" fillId="0" borderId="1" xfId="1" applyFont="1" applyBorder="1"/>
    <xf numFmtId="4" fontId="0" fillId="0" borderId="1" xfId="0" applyNumberFormat="1" applyBorder="1"/>
    <xf numFmtId="43" fontId="2" fillId="0" borderId="1" xfId="1" applyFont="1" applyBorder="1"/>
    <xf numFmtId="43" fontId="2" fillId="0" borderId="1" xfId="0" applyNumberFormat="1" applyFont="1" applyBorder="1"/>
    <xf numFmtId="43" fontId="0" fillId="0" borderId="1" xfId="0" applyNumberFormat="1" applyBorder="1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indent="6"/>
    </xf>
    <xf numFmtId="0" fontId="0" fillId="0" borderId="1" xfId="0" applyFont="1" applyBorder="1"/>
    <xf numFmtId="0" fontId="0" fillId="0" borderId="1" xfId="0" applyFont="1" applyBorder="1" applyAlignment="1">
      <alignment horizontal="left" vertical="center"/>
    </xf>
    <xf numFmtId="43" fontId="2" fillId="0" borderId="1" xfId="1" applyFont="1" applyBorder="1" applyAlignment="1">
      <alignment horizontal="left" vertical="center"/>
    </xf>
    <xf numFmtId="43" fontId="0" fillId="0" borderId="1" xfId="1" applyFont="1" applyBorder="1" applyAlignment="1">
      <alignment horizontal="left" indent="9"/>
    </xf>
    <xf numFmtId="43" fontId="2" fillId="0" borderId="1" xfId="1" applyFont="1" applyBorder="1" applyAlignment="1">
      <alignment horizontal="left" indent="8"/>
    </xf>
    <xf numFmtId="43" fontId="2" fillId="0" borderId="1" xfId="1" applyFont="1" applyBorder="1" applyAlignment="1">
      <alignment horizontal="left" vertical="center" indent="6"/>
    </xf>
    <xf numFmtId="43" fontId="0" fillId="0" borderId="1" xfId="1" applyFont="1" applyBorder="1" applyAlignment="1">
      <alignment horizontal="left" vertical="center" indent="3"/>
    </xf>
    <xf numFmtId="43" fontId="2" fillId="0" borderId="1" xfId="1" applyFont="1" applyBorder="1" applyAlignment="1">
      <alignment horizontal="left" vertical="center" indent="3"/>
    </xf>
    <xf numFmtId="43" fontId="0" fillId="0" borderId="1" xfId="1" applyFont="1" applyBorder="1" applyAlignment="1">
      <alignment horizontal="left"/>
    </xf>
    <xf numFmtId="0" fontId="0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43" fontId="1" fillId="0" borderId="1" xfId="1" applyFont="1" applyBorder="1" applyAlignment="1">
      <alignment horizontal="left" vertical="center" indent="1"/>
    </xf>
    <xf numFmtId="43" fontId="1" fillId="0" borderId="1" xfId="1" applyFont="1" applyBorder="1" applyAlignment="1">
      <alignment horizontal="left" vertical="center" indent="6"/>
    </xf>
    <xf numFmtId="43" fontId="2" fillId="0" borderId="1" xfId="0" applyNumberFormat="1" applyFont="1" applyBorder="1" applyAlignment="1">
      <alignment horizontal="left" vertical="center"/>
    </xf>
    <xf numFmtId="43" fontId="0" fillId="0" borderId="0" xfId="0" applyNumberFormat="1"/>
    <xf numFmtId="43" fontId="0" fillId="0" borderId="1" xfId="0" applyNumberFormat="1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33132</xdr:rowOff>
    </xdr:from>
    <xdr:to>
      <xdr:col>0</xdr:col>
      <xdr:colOff>1008821</xdr:colOff>
      <xdr:row>4</xdr:row>
      <xdr:rowOff>168965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67F740E5-A519-42B3-AE19-E50353C83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3132"/>
          <a:ext cx="1008821" cy="897833"/>
        </a:xfrm>
        <a:prstGeom prst="rect">
          <a:avLst/>
        </a:prstGeom>
      </xdr:spPr>
    </xdr:pic>
    <xdr:clientData/>
  </xdr:twoCellAnchor>
  <xdr:twoCellAnchor editAs="oneCell">
    <xdr:from>
      <xdr:col>6</xdr:col>
      <xdr:colOff>1240580</xdr:colOff>
      <xdr:row>0</xdr:row>
      <xdr:rowOff>0</xdr:rowOff>
    </xdr:from>
    <xdr:to>
      <xdr:col>7</xdr:col>
      <xdr:colOff>1063902</xdr:colOff>
      <xdr:row>4</xdr:row>
      <xdr:rowOff>175620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91910F76-A43B-404F-A968-DF63A20198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36680" y="0"/>
          <a:ext cx="1061572" cy="937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2"/>
  <sheetViews>
    <sheetView tabSelected="1" topLeftCell="A31" workbookViewId="0">
      <selection activeCell="I50" sqref="I50"/>
    </sheetView>
  </sheetViews>
  <sheetFormatPr defaultRowHeight="15" x14ac:dyDescent="0.25"/>
  <cols>
    <col min="1" max="1" width="35.5703125" customWidth="1"/>
    <col min="2" max="2" width="12.7109375" customWidth="1"/>
    <col min="4" max="4" width="10" customWidth="1"/>
    <col min="5" max="5" width="21.42578125" customWidth="1"/>
    <col min="6" max="6" width="21.140625" customWidth="1"/>
    <col min="7" max="7" width="16.7109375" customWidth="1"/>
    <col min="8" max="8" width="16.85546875" customWidth="1"/>
    <col min="9" max="9" width="9.570312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</row>
    <row r="2" spans="1:9" x14ac:dyDescent="0.25">
      <c r="A2" s="2"/>
      <c r="B2" s="2"/>
      <c r="C2" s="2"/>
      <c r="D2" s="2"/>
      <c r="E2" s="2"/>
      <c r="F2" s="2"/>
    </row>
    <row r="3" spans="1:9" x14ac:dyDescent="0.25">
      <c r="A3" s="2"/>
      <c r="B3" s="2"/>
      <c r="C3" s="2"/>
      <c r="D3" s="2"/>
      <c r="E3" s="2"/>
      <c r="F3" s="2"/>
    </row>
    <row r="4" spans="1:9" x14ac:dyDescent="0.25">
      <c r="A4" s="2"/>
      <c r="B4" s="2"/>
      <c r="C4" s="2"/>
      <c r="D4" s="2"/>
      <c r="E4" s="2"/>
      <c r="F4" s="2"/>
    </row>
    <row r="5" spans="1:9" x14ac:dyDescent="0.25">
      <c r="A5" s="2"/>
      <c r="B5" s="2"/>
      <c r="C5" s="2"/>
      <c r="D5" s="2"/>
      <c r="E5" s="2"/>
      <c r="F5" s="2"/>
    </row>
    <row r="6" spans="1:9" x14ac:dyDescent="0.25">
      <c r="A6" s="3"/>
      <c r="B6" s="3"/>
      <c r="C6" s="2"/>
      <c r="D6" s="2"/>
      <c r="E6" s="2"/>
      <c r="F6" s="2"/>
    </row>
    <row r="7" spans="1:9" x14ac:dyDescent="0.25">
      <c r="A7" s="2"/>
      <c r="B7" s="2"/>
      <c r="C7" s="2"/>
      <c r="D7" s="2"/>
      <c r="E7" s="2"/>
      <c r="F7" s="2"/>
    </row>
    <row r="8" spans="1:9" x14ac:dyDescent="0.25">
      <c r="A8" s="4" t="s">
        <v>0</v>
      </c>
      <c r="B8" s="4" t="s">
        <v>1</v>
      </c>
      <c r="C8" s="4" t="s">
        <v>2</v>
      </c>
      <c r="D8" s="4" t="s">
        <v>3</v>
      </c>
      <c r="E8" s="4" t="s">
        <v>4</v>
      </c>
      <c r="F8" s="4"/>
      <c r="G8" s="4" t="s">
        <v>20</v>
      </c>
      <c r="H8" s="4" t="s">
        <v>5</v>
      </c>
    </row>
    <row r="9" spans="1:9" x14ac:dyDescent="0.25">
      <c r="A9" s="4"/>
      <c r="B9" s="4"/>
      <c r="C9" s="4"/>
      <c r="D9" s="4"/>
      <c r="E9" s="4" t="s">
        <v>6</v>
      </c>
      <c r="F9" s="4" t="s">
        <v>7</v>
      </c>
      <c r="G9" s="4" t="s">
        <v>19</v>
      </c>
      <c r="H9" s="4" t="s">
        <v>21</v>
      </c>
    </row>
    <row r="10" spans="1:9" x14ac:dyDescent="0.25">
      <c r="A10" s="12" t="s">
        <v>34</v>
      </c>
      <c r="B10" s="12"/>
      <c r="C10" s="12"/>
      <c r="D10" s="12"/>
      <c r="E10" s="12"/>
      <c r="F10" s="12"/>
      <c r="G10" s="12"/>
      <c r="H10" s="12"/>
      <c r="I10">
        <v>750</v>
      </c>
    </row>
    <row r="11" spans="1:9" x14ac:dyDescent="0.25">
      <c r="A11" s="6" t="s">
        <v>35</v>
      </c>
      <c r="B11" s="6" t="s">
        <v>8</v>
      </c>
      <c r="C11" s="6">
        <v>40</v>
      </c>
      <c r="D11" s="6">
        <v>1</v>
      </c>
      <c r="E11" s="8">
        <v>8000</v>
      </c>
      <c r="F11" s="7">
        <f>E11*D11*C11</f>
        <v>320000</v>
      </c>
      <c r="G11" s="6">
        <f>E11/I10</f>
        <v>10.666666666666666</v>
      </c>
      <c r="H11" s="6">
        <f>G11*D11*C11</f>
        <v>426.66666666666663</v>
      </c>
    </row>
    <row r="12" spans="1:9" x14ac:dyDescent="0.25">
      <c r="A12" s="6" t="s">
        <v>36</v>
      </c>
      <c r="B12" s="6" t="s">
        <v>8</v>
      </c>
      <c r="C12" s="6">
        <v>20</v>
      </c>
      <c r="D12" s="6">
        <v>1</v>
      </c>
      <c r="E12" s="8">
        <v>7000</v>
      </c>
      <c r="F12" s="7">
        <f>E12*D12*C12</f>
        <v>140000</v>
      </c>
      <c r="G12" s="6">
        <f>E12/I10</f>
        <v>9.3333333333333339</v>
      </c>
      <c r="H12" s="6">
        <f>G12*D12*C12</f>
        <v>186.66666666666669</v>
      </c>
    </row>
    <row r="13" spans="1:9" x14ac:dyDescent="0.25">
      <c r="A13" s="6" t="s">
        <v>37</v>
      </c>
      <c r="B13" s="6" t="s">
        <v>38</v>
      </c>
      <c r="C13" s="6">
        <v>20</v>
      </c>
      <c r="D13" s="6">
        <v>1</v>
      </c>
      <c r="E13" s="8">
        <v>5000</v>
      </c>
      <c r="F13" s="7">
        <f>E13*D13*C13</f>
        <v>100000</v>
      </c>
      <c r="G13" s="6">
        <f>E13/I10</f>
        <v>6.666666666666667</v>
      </c>
      <c r="H13" s="6">
        <f>G13*D13*C13</f>
        <v>133.33333333333334</v>
      </c>
    </row>
    <row r="14" spans="1:9" x14ac:dyDescent="0.25">
      <c r="A14" s="6" t="s">
        <v>39</v>
      </c>
      <c r="B14" s="6" t="s">
        <v>8</v>
      </c>
      <c r="C14" s="6">
        <v>1</v>
      </c>
      <c r="D14" s="6">
        <v>1</v>
      </c>
      <c r="E14" s="8">
        <v>7500</v>
      </c>
      <c r="F14" s="7">
        <f>E14*D14*C14</f>
        <v>7500</v>
      </c>
      <c r="G14" s="6">
        <f>E14/I10</f>
        <v>10</v>
      </c>
      <c r="H14" s="6">
        <f>G14*D14*C14</f>
        <v>10</v>
      </c>
    </row>
    <row r="15" spans="1:9" x14ac:dyDescent="0.25">
      <c r="A15" s="4" t="s">
        <v>9</v>
      </c>
      <c r="B15" s="4"/>
      <c r="C15" s="6"/>
      <c r="D15" s="6"/>
      <c r="E15" s="6"/>
      <c r="F15" s="9">
        <f>SUM(F11:F14)</f>
        <v>567500</v>
      </c>
      <c r="G15" s="4"/>
      <c r="H15" s="4">
        <f>SUM(H11:H14)</f>
        <v>756.66666666666663</v>
      </c>
    </row>
    <row r="16" spans="1:9" x14ac:dyDescent="0.25">
      <c r="A16" s="12" t="s">
        <v>24</v>
      </c>
      <c r="B16" s="12"/>
      <c r="C16" s="12"/>
      <c r="D16" s="12"/>
      <c r="E16" s="12"/>
      <c r="F16" s="12"/>
      <c r="G16" s="12"/>
      <c r="H16" s="12"/>
    </row>
    <row r="17" spans="1:10" x14ac:dyDescent="0.25">
      <c r="A17" s="6" t="s">
        <v>25</v>
      </c>
      <c r="B17" s="6" t="s">
        <v>32</v>
      </c>
      <c r="C17" s="6">
        <v>200</v>
      </c>
      <c r="D17" s="6">
        <v>1</v>
      </c>
      <c r="E17" s="7">
        <v>2000</v>
      </c>
      <c r="F17" s="7">
        <f>E17*D17*C17</f>
        <v>400000</v>
      </c>
      <c r="G17" s="11">
        <f>E17/I10</f>
        <v>2.6666666666666665</v>
      </c>
      <c r="H17" s="11">
        <f>G17*D17*C17</f>
        <v>533.33333333333326</v>
      </c>
    </row>
    <row r="18" spans="1:10" x14ac:dyDescent="0.25">
      <c r="A18" s="6" t="s">
        <v>26</v>
      </c>
      <c r="B18" s="6" t="s">
        <v>33</v>
      </c>
      <c r="C18" s="6">
        <v>50</v>
      </c>
      <c r="D18" s="6">
        <v>1</v>
      </c>
      <c r="E18" s="7">
        <v>2000</v>
      </c>
      <c r="F18" s="7">
        <f>E18*D18*C18</f>
        <v>100000</v>
      </c>
      <c r="G18" s="11">
        <f>E18/I10</f>
        <v>2.6666666666666665</v>
      </c>
      <c r="H18" s="11">
        <f>G18*D18*C18</f>
        <v>133.33333333333331</v>
      </c>
    </row>
    <row r="19" spans="1:10" x14ac:dyDescent="0.25">
      <c r="A19" s="6" t="s">
        <v>27</v>
      </c>
      <c r="B19" s="6" t="s">
        <v>8</v>
      </c>
      <c r="C19" s="6">
        <v>15</v>
      </c>
      <c r="D19" s="6">
        <v>1</v>
      </c>
      <c r="E19" s="7">
        <v>500</v>
      </c>
      <c r="F19" s="7">
        <f>E19*D19*C19</f>
        <v>7500</v>
      </c>
      <c r="G19" s="11">
        <f>E19/I20</f>
        <v>0.66666666666666663</v>
      </c>
      <c r="H19" s="11">
        <f>G19*D19*C19</f>
        <v>10</v>
      </c>
    </row>
    <row r="20" spans="1:10" x14ac:dyDescent="0.25">
      <c r="A20" s="6" t="s">
        <v>28</v>
      </c>
      <c r="B20" s="6" t="s">
        <v>8</v>
      </c>
      <c r="C20" s="6">
        <v>10</v>
      </c>
      <c r="D20" s="6">
        <v>1</v>
      </c>
      <c r="E20" s="7">
        <v>6000</v>
      </c>
      <c r="F20" s="7">
        <f>E20*D20*C20</f>
        <v>60000</v>
      </c>
      <c r="G20" s="11">
        <f>E20/I20</f>
        <v>8</v>
      </c>
      <c r="H20" s="11">
        <f>G20*D20*C20</f>
        <v>80</v>
      </c>
      <c r="I20">
        <v>750</v>
      </c>
    </row>
    <row r="21" spans="1:10" x14ac:dyDescent="0.25">
      <c r="A21" s="6" t="s">
        <v>11</v>
      </c>
      <c r="B21" s="6" t="s">
        <v>8</v>
      </c>
      <c r="C21" s="6">
        <v>4</v>
      </c>
      <c r="D21" s="6">
        <v>1</v>
      </c>
      <c r="E21" s="7">
        <v>2500</v>
      </c>
      <c r="F21" s="7">
        <f>E21*D21*C21</f>
        <v>10000</v>
      </c>
      <c r="G21" s="11">
        <f>E21/I20</f>
        <v>3.3333333333333335</v>
      </c>
      <c r="H21" s="11">
        <f>G21*D21*C21</f>
        <v>13.333333333333334</v>
      </c>
    </row>
    <row r="22" spans="1:10" x14ac:dyDescent="0.25">
      <c r="A22" s="6" t="s">
        <v>29</v>
      </c>
      <c r="B22" s="6" t="s">
        <v>8</v>
      </c>
      <c r="C22" s="6">
        <v>2</v>
      </c>
      <c r="D22" s="6">
        <v>1</v>
      </c>
      <c r="E22" s="7">
        <v>15000</v>
      </c>
      <c r="F22" s="7">
        <f>E22*D22*C22</f>
        <v>30000</v>
      </c>
      <c r="G22" s="11">
        <f>E22/I20</f>
        <v>20</v>
      </c>
      <c r="H22" s="11">
        <f>G22*D22*C22</f>
        <v>40</v>
      </c>
    </row>
    <row r="23" spans="1:10" x14ac:dyDescent="0.25">
      <c r="A23" s="6" t="s">
        <v>30</v>
      </c>
      <c r="B23" s="6" t="s">
        <v>8</v>
      </c>
      <c r="C23" s="6">
        <v>5</v>
      </c>
      <c r="D23" s="6">
        <v>1</v>
      </c>
      <c r="E23" s="7">
        <v>1500</v>
      </c>
      <c r="F23" s="7">
        <f>E23*D23*C23</f>
        <v>7500</v>
      </c>
      <c r="G23" s="11">
        <f>E23/I39</f>
        <v>2</v>
      </c>
      <c r="H23" s="11">
        <f>G23*D23*C23</f>
        <v>10</v>
      </c>
    </row>
    <row r="24" spans="1:10" x14ac:dyDescent="0.25">
      <c r="A24" s="6" t="s">
        <v>31</v>
      </c>
      <c r="B24" s="6" t="s">
        <v>10</v>
      </c>
      <c r="C24" s="6">
        <v>1</v>
      </c>
      <c r="D24" s="6">
        <v>1</v>
      </c>
      <c r="E24" s="7">
        <v>4000</v>
      </c>
      <c r="F24" s="7">
        <f>E24*D24*C24</f>
        <v>4000</v>
      </c>
      <c r="G24" s="11">
        <f>E24/I39</f>
        <v>5.333333333333333</v>
      </c>
      <c r="H24" s="11">
        <f>G24*D24*C24</f>
        <v>5.333333333333333</v>
      </c>
    </row>
    <row r="25" spans="1:10" x14ac:dyDescent="0.25">
      <c r="A25" s="4" t="s">
        <v>9</v>
      </c>
      <c r="B25" s="4"/>
      <c r="C25" s="4"/>
      <c r="D25" s="4"/>
      <c r="E25" s="4"/>
      <c r="F25" s="9">
        <f>SUM(F17:F24)</f>
        <v>619000</v>
      </c>
      <c r="G25" s="4"/>
      <c r="H25" s="10">
        <f>SUM(H17:H24)</f>
        <v>825.33333333333326</v>
      </c>
      <c r="J25" s="29"/>
    </row>
    <row r="26" spans="1:10" x14ac:dyDescent="0.25">
      <c r="A26" s="13" t="s">
        <v>22</v>
      </c>
      <c r="B26" s="13"/>
      <c r="C26" s="13"/>
      <c r="D26" s="13"/>
      <c r="E26" s="13"/>
      <c r="F26" s="13"/>
      <c r="G26" s="13"/>
      <c r="H26" s="13"/>
    </row>
    <row r="27" spans="1:10" x14ac:dyDescent="0.25">
      <c r="A27" s="6" t="s">
        <v>12</v>
      </c>
      <c r="B27" s="6" t="s">
        <v>8</v>
      </c>
      <c r="C27" s="6">
        <v>2</v>
      </c>
      <c r="D27" s="6">
        <v>1</v>
      </c>
      <c r="E27" s="7">
        <v>250000</v>
      </c>
      <c r="F27" s="7">
        <f>E27*D27*C27</f>
        <v>500000</v>
      </c>
      <c r="G27" s="11">
        <f>E27/I20</f>
        <v>333.33333333333331</v>
      </c>
      <c r="H27" s="11">
        <f>G27*D27*C27</f>
        <v>666.66666666666663</v>
      </c>
    </row>
    <row r="28" spans="1:10" x14ac:dyDescent="0.25">
      <c r="A28" s="4" t="s">
        <v>9</v>
      </c>
      <c r="B28" s="4"/>
      <c r="C28" s="4"/>
      <c r="D28" s="4"/>
      <c r="E28" s="9"/>
      <c r="F28" s="9">
        <f>SUM(F27)</f>
        <v>500000</v>
      </c>
      <c r="G28" s="4"/>
      <c r="H28" s="10">
        <f>SUM(H27)</f>
        <v>666.66666666666663</v>
      </c>
    </row>
    <row r="29" spans="1:10" x14ac:dyDescent="0.25">
      <c r="A29" s="12" t="s">
        <v>23</v>
      </c>
      <c r="B29" s="12"/>
      <c r="C29" s="12"/>
      <c r="D29" s="12"/>
      <c r="E29" s="12"/>
      <c r="F29" s="12"/>
      <c r="G29" s="12"/>
      <c r="H29" s="12"/>
    </row>
    <row r="30" spans="1:10" x14ac:dyDescent="0.25">
      <c r="A30" s="4" t="s">
        <v>17</v>
      </c>
      <c r="B30" s="6"/>
      <c r="C30" s="6"/>
      <c r="D30" s="6"/>
      <c r="E30" s="6"/>
      <c r="F30" s="6"/>
      <c r="G30" s="6"/>
      <c r="H30" s="6"/>
    </row>
    <row r="31" spans="1:10" x14ac:dyDescent="0.25">
      <c r="A31" s="6" t="s">
        <v>13</v>
      </c>
      <c r="B31" s="6" t="s">
        <v>8</v>
      </c>
      <c r="C31" s="6">
        <v>32</v>
      </c>
      <c r="D31" s="6">
        <v>2</v>
      </c>
      <c r="E31" s="7">
        <v>3000</v>
      </c>
      <c r="F31" s="23">
        <f>E31*D31*C31</f>
        <v>192000</v>
      </c>
      <c r="G31" s="11">
        <f>E31/I39</f>
        <v>4</v>
      </c>
      <c r="H31" s="11">
        <f>G31*D31*C31</f>
        <v>256</v>
      </c>
    </row>
    <row r="32" spans="1:10" x14ac:dyDescent="0.25">
      <c r="A32" s="6" t="s">
        <v>14</v>
      </c>
      <c r="B32" s="6" t="s">
        <v>8</v>
      </c>
      <c r="C32" s="6">
        <v>32</v>
      </c>
      <c r="D32" s="6">
        <v>4</v>
      </c>
      <c r="E32" s="7">
        <v>2000</v>
      </c>
      <c r="F32" s="23">
        <f>E32*D32*C32</f>
        <v>256000</v>
      </c>
      <c r="G32" s="11">
        <f>E32/I39</f>
        <v>2.6666666666666665</v>
      </c>
      <c r="H32" s="11">
        <f>G32*D32*C32</f>
        <v>341.33333333333331</v>
      </c>
    </row>
    <row r="33" spans="1:9" x14ac:dyDescent="0.25">
      <c r="A33" s="6" t="s">
        <v>40</v>
      </c>
      <c r="B33" s="6" t="s">
        <v>8</v>
      </c>
      <c r="C33" s="6">
        <v>4</v>
      </c>
      <c r="D33" s="6">
        <v>1</v>
      </c>
      <c r="E33" s="7">
        <v>5000</v>
      </c>
      <c r="F33" s="23">
        <f>E33*D33*C33</f>
        <v>20000</v>
      </c>
      <c r="G33" s="11">
        <f>E33/I39</f>
        <v>6.666666666666667</v>
      </c>
      <c r="H33" s="11">
        <f>G33*D33*C33</f>
        <v>26.666666666666668</v>
      </c>
    </row>
    <row r="34" spans="1:9" x14ac:dyDescent="0.25">
      <c r="A34" s="6" t="s">
        <v>41</v>
      </c>
      <c r="B34" s="6" t="s">
        <v>10</v>
      </c>
      <c r="C34" s="6">
        <v>5</v>
      </c>
      <c r="D34" s="6">
        <v>1</v>
      </c>
      <c r="E34" s="7">
        <v>3000</v>
      </c>
      <c r="F34" s="23">
        <f>E34*D34*C34</f>
        <v>15000</v>
      </c>
      <c r="G34" s="11">
        <f>E34/I39</f>
        <v>4</v>
      </c>
      <c r="H34" s="11">
        <f>G34*D34*C34</f>
        <v>20</v>
      </c>
    </row>
    <row r="35" spans="1:9" x14ac:dyDescent="0.25">
      <c r="A35" s="6" t="s">
        <v>42</v>
      </c>
      <c r="B35" s="6" t="s">
        <v>43</v>
      </c>
      <c r="C35" s="6">
        <v>2</v>
      </c>
      <c r="D35" s="6">
        <v>1</v>
      </c>
      <c r="E35" s="7">
        <v>5500</v>
      </c>
      <c r="F35" s="23">
        <f>E35*D35*C35</f>
        <v>11000</v>
      </c>
      <c r="G35" s="11">
        <f>E35/I39</f>
        <v>7.333333333333333</v>
      </c>
      <c r="H35" s="11">
        <f>G35*D35*C35</f>
        <v>14.666666666666666</v>
      </c>
    </row>
    <row r="36" spans="1:9" x14ac:dyDescent="0.25">
      <c r="A36" s="6" t="s">
        <v>15</v>
      </c>
      <c r="B36" s="6" t="s">
        <v>16</v>
      </c>
      <c r="C36" s="6">
        <v>100</v>
      </c>
      <c r="D36" s="6">
        <v>3</v>
      </c>
      <c r="E36" s="7">
        <v>1000</v>
      </c>
      <c r="F36" s="23">
        <f>E36*D36*C36</f>
        <v>300000</v>
      </c>
      <c r="G36" s="11">
        <f>E36/I39</f>
        <v>1.3333333333333333</v>
      </c>
      <c r="H36" s="11">
        <f>G36*D36*C36</f>
        <v>400</v>
      </c>
    </row>
    <row r="37" spans="1:9" x14ac:dyDescent="0.25">
      <c r="A37" s="4" t="s">
        <v>9</v>
      </c>
      <c r="B37" s="5"/>
      <c r="C37" s="5"/>
      <c r="D37" s="5"/>
      <c r="E37" s="17"/>
      <c r="F37" s="20">
        <f>SUM(F31:F36)</f>
        <v>794000</v>
      </c>
      <c r="G37" s="5"/>
      <c r="H37" s="28">
        <f>SUM(H31:H36)</f>
        <v>1058.6666666666665</v>
      </c>
    </row>
    <row r="38" spans="1:9" x14ac:dyDescent="0.25">
      <c r="A38" s="4" t="s">
        <v>44</v>
      </c>
      <c r="B38" s="5"/>
      <c r="C38" s="5"/>
      <c r="D38" s="5"/>
      <c r="E38" s="5"/>
      <c r="F38" s="14"/>
      <c r="G38" s="5"/>
      <c r="H38" s="5"/>
    </row>
    <row r="39" spans="1:9" x14ac:dyDescent="0.25">
      <c r="A39" s="15" t="s">
        <v>45</v>
      </c>
      <c r="B39" s="16" t="s">
        <v>8</v>
      </c>
      <c r="C39" s="24">
        <v>3</v>
      </c>
      <c r="D39" s="24">
        <v>4</v>
      </c>
      <c r="E39" s="18">
        <v>3000</v>
      </c>
      <c r="F39" s="21">
        <f>E39*D39*C39</f>
        <v>36000</v>
      </c>
      <c r="G39" s="30">
        <f>E39/I39</f>
        <v>4</v>
      </c>
      <c r="H39" s="30">
        <f>G39*D39*C39</f>
        <v>48</v>
      </c>
      <c r="I39">
        <v>750</v>
      </c>
    </row>
    <row r="40" spans="1:9" x14ac:dyDescent="0.25">
      <c r="A40" s="15" t="s">
        <v>46</v>
      </c>
      <c r="B40" s="16" t="s">
        <v>8</v>
      </c>
      <c r="C40" s="24">
        <v>40</v>
      </c>
      <c r="D40" s="24">
        <v>4</v>
      </c>
      <c r="E40" s="18">
        <v>2000</v>
      </c>
      <c r="F40" s="21">
        <f>E40*D40*C40</f>
        <v>320000</v>
      </c>
      <c r="G40" s="30">
        <f>E40/I39</f>
        <v>2.6666666666666665</v>
      </c>
      <c r="H40" s="30">
        <f>G40*D40*C40</f>
        <v>426.66666666666663</v>
      </c>
    </row>
    <row r="41" spans="1:9" x14ac:dyDescent="0.25">
      <c r="A41" s="15" t="s">
        <v>40</v>
      </c>
      <c r="B41" s="16" t="s">
        <v>8</v>
      </c>
      <c r="C41" s="24">
        <v>2</v>
      </c>
      <c r="D41" s="24">
        <v>1</v>
      </c>
      <c r="E41" s="18">
        <v>5000</v>
      </c>
      <c r="F41" s="21">
        <f>E41*D41*C41</f>
        <v>10000</v>
      </c>
      <c r="G41" s="30">
        <f>E41/I39</f>
        <v>6.666666666666667</v>
      </c>
      <c r="H41" s="30">
        <f>G41*D41*C41</f>
        <v>13.333333333333334</v>
      </c>
    </row>
    <row r="42" spans="1:9" x14ac:dyDescent="0.25">
      <c r="A42" s="15" t="s">
        <v>41</v>
      </c>
      <c r="B42" s="16" t="s">
        <v>10</v>
      </c>
      <c r="C42" s="24">
        <v>2</v>
      </c>
      <c r="D42" s="24">
        <v>1</v>
      </c>
      <c r="E42" s="18">
        <v>3000</v>
      </c>
      <c r="F42" s="21">
        <f>E42*D42*C42</f>
        <v>6000</v>
      </c>
      <c r="G42" s="30">
        <f>E42/I39</f>
        <v>4</v>
      </c>
      <c r="H42" s="30">
        <f>G42*D42*C42</f>
        <v>8</v>
      </c>
    </row>
    <row r="43" spans="1:9" x14ac:dyDescent="0.25">
      <c r="A43" s="4" t="s">
        <v>9</v>
      </c>
      <c r="B43" s="5"/>
      <c r="C43" s="25"/>
      <c r="D43" s="25"/>
      <c r="E43" s="19"/>
      <c r="F43" s="22">
        <f>SUM(F39:F42)</f>
        <v>372000</v>
      </c>
      <c r="G43" s="5"/>
      <c r="H43" s="28">
        <f>SUM(H39:H42)</f>
        <v>495.99999999999994</v>
      </c>
    </row>
    <row r="44" spans="1:9" x14ac:dyDescent="0.25">
      <c r="A44" s="4" t="s">
        <v>47</v>
      </c>
      <c r="B44" s="5"/>
      <c r="C44" s="25"/>
      <c r="D44" s="25"/>
      <c r="E44" s="5"/>
      <c r="F44" s="14"/>
      <c r="G44" s="5"/>
      <c r="H44" s="5"/>
    </row>
    <row r="45" spans="1:9" x14ac:dyDescent="0.25">
      <c r="A45" s="15" t="s">
        <v>48</v>
      </c>
      <c r="B45" s="16" t="s">
        <v>8</v>
      </c>
      <c r="C45" s="24">
        <v>2</v>
      </c>
      <c r="D45" s="24">
        <v>2</v>
      </c>
      <c r="E45" s="26">
        <v>40000</v>
      </c>
      <c r="F45" s="27">
        <f>E45*D45*C45</f>
        <v>160000</v>
      </c>
      <c r="G45" s="28">
        <f>E45/I39</f>
        <v>53.333333333333336</v>
      </c>
      <c r="H45" s="28">
        <f>G45*D45*C45</f>
        <v>213.33333333333334</v>
      </c>
    </row>
    <row r="46" spans="1:9" x14ac:dyDescent="0.25">
      <c r="A46" s="15" t="s">
        <v>49</v>
      </c>
      <c r="B46" s="16"/>
      <c r="C46" s="24">
        <v>1</v>
      </c>
      <c r="D46" s="24">
        <v>1</v>
      </c>
      <c r="E46" s="26">
        <v>50000</v>
      </c>
      <c r="F46" s="27">
        <f>E46*D46*C46</f>
        <v>50000</v>
      </c>
      <c r="G46" s="28">
        <f>E46/I39</f>
        <v>66.666666666666671</v>
      </c>
      <c r="H46" s="28">
        <f>G46*D46*C46</f>
        <v>66.666666666666671</v>
      </c>
    </row>
    <row r="47" spans="1:9" x14ac:dyDescent="0.25">
      <c r="A47" s="15" t="s">
        <v>50</v>
      </c>
      <c r="B47" s="16" t="s">
        <v>8</v>
      </c>
      <c r="C47" s="24">
        <v>1</v>
      </c>
      <c r="D47" s="24">
        <v>6</v>
      </c>
      <c r="E47" s="26">
        <v>10000</v>
      </c>
      <c r="F47" s="27">
        <f>E47*D47*C47</f>
        <v>60000</v>
      </c>
      <c r="G47" s="28">
        <f>E47/I39</f>
        <v>13.333333333333334</v>
      </c>
      <c r="H47" s="28">
        <f>G47*D47*C47</f>
        <v>80</v>
      </c>
    </row>
    <row r="48" spans="1:9" x14ac:dyDescent="0.25">
      <c r="A48" s="15" t="s">
        <v>15</v>
      </c>
      <c r="B48" s="16" t="s">
        <v>52</v>
      </c>
      <c r="C48" s="24">
        <v>150</v>
      </c>
      <c r="D48" s="24">
        <v>2</v>
      </c>
      <c r="E48" s="26">
        <v>1000</v>
      </c>
      <c r="F48" s="27">
        <f>E48*D48*C48</f>
        <v>300000</v>
      </c>
      <c r="G48" s="28">
        <f>E48/I39</f>
        <v>1.3333333333333333</v>
      </c>
      <c r="H48" s="28">
        <f>G48*D48*C48</f>
        <v>400</v>
      </c>
    </row>
    <row r="49" spans="1:9" x14ac:dyDescent="0.25">
      <c r="A49" s="15" t="s">
        <v>51</v>
      </c>
      <c r="B49" s="16" t="s">
        <v>8</v>
      </c>
      <c r="C49" s="24">
        <v>2</v>
      </c>
      <c r="D49" s="24">
        <v>6</v>
      </c>
      <c r="E49" s="26">
        <v>25000</v>
      </c>
      <c r="F49" s="27">
        <f>E49*D49*C49</f>
        <v>300000</v>
      </c>
      <c r="G49" s="28">
        <f>E49/I39</f>
        <v>33.333333333333336</v>
      </c>
      <c r="H49" s="28">
        <f>G49*D49*C49</f>
        <v>400</v>
      </c>
    </row>
    <row r="50" spans="1:9" x14ac:dyDescent="0.25">
      <c r="A50" s="4" t="s">
        <v>9</v>
      </c>
      <c r="B50" s="5"/>
      <c r="C50" s="5"/>
      <c r="D50" s="5"/>
      <c r="E50" s="5"/>
      <c r="F50" s="20">
        <f>SUM(F45:F49)</f>
        <v>870000</v>
      </c>
      <c r="G50" s="5"/>
      <c r="H50" s="28">
        <f>SUM(H45:H49)</f>
        <v>1160</v>
      </c>
      <c r="I50" s="29"/>
    </row>
    <row r="51" spans="1:9" x14ac:dyDescent="0.25">
      <c r="A51" s="4"/>
      <c r="B51" s="5"/>
      <c r="C51" s="5"/>
      <c r="D51" s="5"/>
      <c r="E51" s="5"/>
      <c r="F51" s="14"/>
      <c r="G51" s="5"/>
      <c r="H51" s="5"/>
      <c r="I51" s="29"/>
    </row>
    <row r="52" spans="1:9" x14ac:dyDescent="0.25">
      <c r="A52" s="4" t="s">
        <v>18</v>
      </c>
      <c r="B52" s="4"/>
      <c r="C52" s="4"/>
      <c r="D52" s="4"/>
      <c r="E52" s="4"/>
      <c r="F52" s="10">
        <f>F50+F43+F37+F28+F25+F15</f>
        <v>3722500</v>
      </c>
      <c r="G52" s="4"/>
      <c r="H52" s="10">
        <f>H50+H43+H37+H28+H25+H15</f>
        <v>4963.333333333333</v>
      </c>
      <c r="I52" s="29"/>
    </row>
  </sheetData>
  <mergeCells count="4">
    <mergeCell ref="A10:H10"/>
    <mergeCell ref="A16:H16"/>
    <mergeCell ref="A26:H26"/>
    <mergeCell ref="A29:H29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2019-03-18T11:59:22Z</dcterms:created>
  <dcterms:modified xsi:type="dcterms:W3CDTF">2019-05-09T14:52:22Z</dcterms:modified>
</cp:coreProperties>
</file>