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7" i="1"/>
  <c r="D44"/>
  <c r="E44" s="1"/>
  <c r="E43"/>
  <c r="D43"/>
  <c r="E42"/>
  <c r="E37"/>
  <c r="E38"/>
  <c r="E41"/>
  <c r="E45"/>
  <c r="D40"/>
  <c r="E40" s="1"/>
  <c r="D39"/>
  <c r="E39" s="1"/>
  <c r="D36"/>
  <c r="E36" s="1"/>
  <c r="C12"/>
  <c r="E12" s="1"/>
  <c r="D3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D10"/>
  <c r="E8"/>
  <c r="E9"/>
  <c r="E7"/>
  <c r="E5"/>
  <c r="D6"/>
  <c r="E6" s="1"/>
  <c r="E46" l="1"/>
  <c r="E10"/>
  <c r="E31"/>
  <c r="E32" s="1"/>
  <c r="E33" s="1"/>
  <c r="E34" s="1"/>
</calcChain>
</file>

<file path=xl/sharedStrings.xml><?xml version="1.0" encoding="utf-8"?>
<sst xmlns="http://schemas.openxmlformats.org/spreadsheetml/2006/main" count="87" uniqueCount="61">
  <si>
    <t>Activity</t>
  </si>
  <si>
    <t>Unit Type</t>
  </si>
  <si>
    <t>Unit No.</t>
  </si>
  <si>
    <r>
      <t>A.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 xml:space="preserve">Program Cost </t>
    </r>
    <r>
      <rPr>
        <sz val="10"/>
        <color rgb="FF000000"/>
        <rFont val="Arial"/>
        <family val="2"/>
      </rPr>
      <t>**</t>
    </r>
  </si>
  <si>
    <t>Two day orientation for the staff members</t>
  </si>
  <si>
    <t>Number</t>
  </si>
  <si>
    <t>Printing of flip chart</t>
  </si>
  <si>
    <t>Refreshment cost for Health Hygiene Workshop</t>
  </si>
  <si>
    <t>Cement (Bags)</t>
  </si>
  <si>
    <t>Bags</t>
  </si>
  <si>
    <t>Pieces</t>
  </si>
  <si>
    <t>Brick chips (Cft)</t>
  </si>
  <si>
    <t>CFT</t>
  </si>
  <si>
    <t>Sand (Cft)</t>
  </si>
  <si>
    <t xml:space="preserve">Local level travel </t>
  </si>
  <si>
    <t>Month</t>
  </si>
  <si>
    <t>Sub Total</t>
  </si>
  <si>
    <r>
      <t>B.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 xml:space="preserve">Program Cost </t>
    </r>
    <r>
      <rPr>
        <sz val="10"/>
        <color rgb="FF000000"/>
        <rFont val="Arial"/>
        <family val="2"/>
      </rPr>
      <t>**</t>
    </r>
  </si>
  <si>
    <t>Brick</t>
  </si>
  <si>
    <t>Pillar</t>
  </si>
  <si>
    <t xml:space="preserve">Saiffen </t>
  </si>
  <si>
    <t>Powder Color</t>
  </si>
  <si>
    <t>KG</t>
  </si>
  <si>
    <t>Color CI Sheet</t>
  </si>
  <si>
    <t>Plain CI Sheets</t>
  </si>
  <si>
    <t>Nails</t>
  </si>
  <si>
    <t>Rings</t>
  </si>
  <si>
    <t>Cover</t>
  </si>
  <si>
    <t>Mason</t>
  </si>
  <si>
    <t>Flat Pen</t>
  </si>
  <si>
    <t>Plastic Pipe 6 Inches</t>
  </si>
  <si>
    <t>Feet</t>
  </si>
  <si>
    <t>Gas Pipe 3 Inches</t>
  </si>
  <si>
    <t>Water Pot</t>
  </si>
  <si>
    <t>Transportation</t>
  </si>
  <si>
    <t>Total (A+B)</t>
  </si>
  <si>
    <t>VAT</t>
  </si>
  <si>
    <t>Total (A+B+VAT)</t>
  </si>
  <si>
    <r>
      <t>C.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0"/>
        <color rgb="FF000000"/>
        <rFont val="Arial"/>
        <family val="2"/>
      </rPr>
      <t>Administrative Cost ***</t>
    </r>
  </si>
  <si>
    <t>Honorarium for Chief Executive</t>
  </si>
  <si>
    <t>Honorarium for Program Manager</t>
  </si>
  <si>
    <t>Salary for Monitoring Officer (1)</t>
  </si>
  <si>
    <t>Salary for Accountant (1)</t>
  </si>
  <si>
    <t>Staff Capacity Building</t>
  </si>
  <si>
    <t>Unit Cost (US$)</t>
  </si>
  <si>
    <t>Total Estimated Cost  (US$)</t>
  </si>
  <si>
    <t>Monthly Project Progress Meetings</t>
  </si>
  <si>
    <t>Latrine Installation (for 200 latrines)</t>
  </si>
  <si>
    <t>Iron Angle</t>
  </si>
  <si>
    <t>KGs</t>
  </si>
  <si>
    <t>Man Days</t>
  </si>
  <si>
    <t>Days</t>
  </si>
  <si>
    <t>Salary for Supervisors (1)</t>
  </si>
  <si>
    <t>Salary for Field Officer (2)</t>
  </si>
  <si>
    <t>Partial salary for asst. accountant (1)</t>
  </si>
  <si>
    <t>Project Office Rent</t>
  </si>
  <si>
    <t>Electricity and Consumeable Goods</t>
  </si>
  <si>
    <t>Stattionary and  printing</t>
  </si>
  <si>
    <t>Total Project Cost</t>
  </si>
  <si>
    <t>Project Title: Sanitation and Hygiene Enhancement in Bangladesh (SHEBA)</t>
  </si>
  <si>
    <t>PROJECT BUDGET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</si>
</sst>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7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left" vertical="top" wrapText="1" indent="2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 wrapText="1"/>
    </xf>
    <xf numFmtId="0" fontId="1" fillId="4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/>
    </xf>
    <xf numFmtId="0" fontId="1" fillId="4" borderId="4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 indent="2"/>
    </xf>
    <xf numFmtId="0" fontId="1" fillId="5" borderId="3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top"/>
    </xf>
    <xf numFmtId="0" fontId="1" fillId="5" borderId="4" xfId="0" applyFont="1" applyFill="1" applyBorder="1" applyAlignment="1">
      <alignment horizontal="right" vertical="top" wrapText="1"/>
    </xf>
    <xf numFmtId="0" fontId="1" fillId="6" borderId="3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  <xf numFmtId="0" fontId="1" fillId="6" borderId="4" xfId="0" applyFont="1" applyFill="1" applyBorder="1" applyAlignment="1">
      <alignment horizontal="right" vertical="top" wrapText="1"/>
    </xf>
    <xf numFmtId="0" fontId="1" fillId="5" borderId="5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1" fontId="1" fillId="6" borderId="4" xfId="0" applyNumberFormat="1" applyFont="1" applyFill="1" applyBorder="1" applyAlignment="1">
      <alignment horizontal="right" vertical="top" wrapText="1"/>
    </xf>
    <xf numFmtId="0" fontId="1" fillId="7" borderId="5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1" fillId="7" borderId="7" xfId="0" applyFont="1" applyFill="1" applyBorder="1" applyAlignment="1">
      <alignment vertical="top" wrapText="1"/>
    </xf>
    <xf numFmtId="1" fontId="1" fillId="7" borderId="5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 indent="2"/>
    </xf>
    <xf numFmtId="0" fontId="1" fillId="0" borderId="6" xfId="0" applyFont="1" applyBorder="1" applyAlignment="1">
      <alignment horizontal="left" vertical="top" wrapText="1" indent="2"/>
    </xf>
    <xf numFmtId="0" fontId="1" fillId="0" borderId="2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tabSelected="1" workbookViewId="0">
      <selection activeCell="H5" sqref="H5"/>
    </sheetView>
  </sheetViews>
  <sheetFormatPr defaultRowHeight="15"/>
  <cols>
    <col min="1" max="1" width="34.28515625" customWidth="1"/>
    <col min="2" max="2" width="19.140625" customWidth="1"/>
    <col min="3" max="3" width="14.42578125" customWidth="1"/>
    <col min="4" max="4" width="16.85546875" customWidth="1"/>
    <col min="5" max="5" width="17.85546875" customWidth="1"/>
  </cols>
  <sheetData>
    <row r="1" spans="1:5" ht="15.75" thickBot="1">
      <c r="A1" s="32" t="s">
        <v>60</v>
      </c>
      <c r="B1" s="33"/>
      <c r="C1" s="33"/>
      <c r="D1" s="33"/>
      <c r="E1" s="34"/>
    </row>
    <row r="2" spans="1:5" ht="15.75" thickBot="1">
      <c r="A2" s="35" t="s">
        <v>59</v>
      </c>
      <c r="B2" s="36"/>
      <c r="C2" s="36"/>
      <c r="D2" s="36"/>
      <c r="E2" s="37"/>
    </row>
    <row r="3" spans="1:5" ht="27" thickBot="1">
      <c r="A3" s="1" t="s">
        <v>0</v>
      </c>
      <c r="B3" s="2" t="s">
        <v>1</v>
      </c>
      <c r="C3" s="2" t="s">
        <v>2</v>
      </c>
      <c r="D3" s="2" t="s">
        <v>44</v>
      </c>
      <c r="E3" s="2" t="s">
        <v>45</v>
      </c>
    </row>
    <row r="4" spans="1:5" ht="15.75" thickBot="1">
      <c r="A4" s="3" t="s">
        <v>3</v>
      </c>
      <c r="B4" s="38" t="s">
        <v>43</v>
      </c>
      <c r="C4" s="39"/>
      <c r="D4" s="39"/>
      <c r="E4" s="39"/>
    </row>
    <row r="5" spans="1:5" ht="26.25" thickBot="1">
      <c r="A5" s="4" t="s">
        <v>4</v>
      </c>
      <c r="B5" s="5" t="s">
        <v>51</v>
      </c>
      <c r="C5" s="6">
        <v>2</v>
      </c>
      <c r="D5" s="6">
        <v>38</v>
      </c>
      <c r="E5" s="7">
        <f>D5*C5</f>
        <v>76</v>
      </c>
    </row>
    <row r="6" spans="1:5" ht="15.75" thickBot="1">
      <c r="A6" s="4" t="s">
        <v>6</v>
      </c>
      <c r="B6" s="5" t="s">
        <v>5</v>
      </c>
      <c r="C6" s="6">
        <v>10</v>
      </c>
      <c r="D6" s="6">
        <f>2000/80</f>
        <v>25</v>
      </c>
      <c r="E6" s="7">
        <f t="shared" ref="E6:E9" si="0">D6*C6</f>
        <v>250</v>
      </c>
    </row>
    <row r="7" spans="1:5" ht="26.25" thickBot="1">
      <c r="A7" s="4" t="s">
        <v>7</v>
      </c>
      <c r="B7" s="5" t="s">
        <v>5</v>
      </c>
      <c r="C7" s="6">
        <v>60</v>
      </c>
      <c r="D7" s="6">
        <v>8</v>
      </c>
      <c r="E7" s="7">
        <f t="shared" si="0"/>
        <v>480</v>
      </c>
    </row>
    <row r="8" spans="1:5" ht="15.75" thickBot="1">
      <c r="A8" s="4" t="s">
        <v>46</v>
      </c>
      <c r="B8" s="5" t="s">
        <v>5</v>
      </c>
      <c r="C8" s="6">
        <v>12</v>
      </c>
      <c r="D8" s="6">
        <v>25</v>
      </c>
      <c r="E8" s="7">
        <f t="shared" si="0"/>
        <v>300</v>
      </c>
    </row>
    <row r="9" spans="1:5" ht="15.75" thickBot="1">
      <c r="A9" s="4" t="s">
        <v>14</v>
      </c>
      <c r="B9" s="5" t="s">
        <v>15</v>
      </c>
      <c r="C9" s="6">
        <v>12</v>
      </c>
      <c r="D9" s="6">
        <v>63</v>
      </c>
      <c r="E9" s="7">
        <f t="shared" si="0"/>
        <v>756</v>
      </c>
    </row>
    <row r="10" spans="1:5" ht="15.75" thickBot="1">
      <c r="A10" s="8" t="s">
        <v>16</v>
      </c>
      <c r="B10" s="9"/>
      <c r="C10" s="10"/>
      <c r="D10" s="10">
        <f>SUM(D5:D9)</f>
        <v>159</v>
      </c>
      <c r="E10" s="11">
        <f>SUM(E5:E9)</f>
        <v>1862</v>
      </c>
    </row>
    <row r="11" spans="1:5" ht="15.75" thickBot="1">
      <c r="A11" s="12" t="s">
        <v>17</v>
      </c>
      <c r="B11" s="40" t="s">
        <v>47</v>
      </c>
      <c r="C11" s="41"/>
      <c r="D11" s="41"/>
      <c r="E11" s="42"/>
    </row>
    <row r="12" spans="1:5" ht="15.75" thickBot="1">
      <c r="A12" s="4" t="s">
        <v>18</v>
      </c>
      <c r="B12" s="5" t="s">
        <v>10</v>
      </c>
      <c r="C12" s="6">
        <f>100*200</f>
        <v>20000</v>
      </c>
      <c r="D12" s="6">
        <v>0.1</v>
      </c>
      <c r="E12" s="7">
        <f t="shared" ref="E12:E30" si="1">D12*C12</f>
        <v>2000</v>
      </c>
    </row>
    <row r="13" spans="1:5" ht="15.75" thickBot="1">
      <c r="A13" s="4" t="s">
        <v>11</v>
      </c>
      <c r="B13" s="5" t="s">
        <v>12</v>
      </c>
      <c r="C13" s="6">
        <v>1200</v>
      </c>
      <c r="D13" s="6">
        <v>1</v>
      </c>
      <c r="E13" s="7">
        <f t="shared" si="1"/>
        <v>1200</v>
      </c>
    </row>
    <row r="14" spans="1:5" ht="15.75" thickBot="1">
      <c r="A14" s="4" t="s">
        <v>8</v>
      </c>
      <c r="B14" s="5" t="s">
        <v>9</v>
      </c>
      <c r="C14" s="6">
        <v>400</v>
      </c>
      <c r="D14" s="6">
        <v>7</v>
      </c>
      <c r="E14" s="7">
        <f t="shared" si="1"/>
        <v>2800</v>
      </c>
    </row>
    <row r="15" spans="1:5" ht="15.75" thickBot="1">
      <c r="A15" s="4" t="s">
        <v>19</v>
      </c>
      <c r="B15" s="5" t="s">
        <v>5</v>
      </c>
      <c r="C15" s="6">
        <v>1200</v>
      </c>
      <c r="D15" s="6">
        <v>4</v>
      </c>
      <c r="E15" s="7">
        <f t="shared" si="1"/>
        <v>4800</v>
      </c>
    </row>
    <row r="16" spans="1:5" ht="15.75" thickBot="1">
      <c r="A16" s="4" t="s">
        <v>20</v>
      </c>
      <c r="B16" s="5" t="s">
        <v>5</v>
      </c>
      <c r="C16" s="6">
        <v>200</v>
      </c>
      <c r="D16" s="6">
        <v>1.5</v>
      </c>
      <c r="E16" s="7">
        <f t="shared" si="1"/>
        <v>300</v>
      </c>
    </row>
    <row r="17" spans="1:5" ht="15.75" thickBot="1">
      <c r="A17" s="4" t="s">
        <v>13</v>
      </c>
      <c r="B17" s="5" t="s">
        <v>12</v>
      </c>
      <c r="C17" s="6">
        <v>3000</v>
      </c>
      <c r="D17" s="6">
        <v>1</v>
      </c>
      <c r="E17" s="7">
        <f t="shared" si="1"/>
        <v>3000</v>
      </c>
    </row>
    <row r="18" spans="1:5" ht="15.75" thickBot="1">
      <c r="A18" s="4" t="s">
        <v>21</v>
      </c>
      <c r="B18" s="5" t="s">
        <v>22</v>
      </c>
      <c r="C18" s="6">
        <v>600</v>
      </c>
      <c r="D18" s="6">
        <v>1.5</v>
      </c>
      <c r="E18" s="7">
        <f t="shared" si="1"/>
        <v>900</v>
      </c>
    </row>
    <row r="19" spans="1:5" ht="15.75" thickBot="1">
      <c r="A19" s="4" t="s">
        <v>23</v>
      </c>
      <c r="B19" s="5" t="s">
        <v>5</v>
      </c>
      <c r="C19" s="6">
        <v>1600</v>
      </c>
      <c r="D19" s="6">
        <v>4</v>
      </c>
      <c r="E19" s="7">
        <f t="shared" si="1"/>
        <v>6400</v>
      </c>
    </row>
    <row r="20" spans="1:5" ht="15.75" thickBot="1">
      <c r="A20" s="4" t="s">
        <v>24</v>
      </c>
      <c r="B20" s="5" t="s">
        <v>5</v>
      </c>
      <c r="C20" s="6">
        <v>800</v>
      </c>
      <c r="D20" s="6">
        <v>3</v>
      </c>
      <c r="E20" s="7">
        <f t="shared" si="1"/>
        <v>2400</v>
      </c>
    </row>
    <row r="21" spans="1:5" ht="15.75" thickBot="1">
      <c r="A21" s="4" t="s">
        <v>48</v>
      </c>
      <c r="B21" s="5" t="s">
        <v>49</v>
      </c>
      <c r="C21" s="6">
        <v>4000</v>
      </c>
      <c r="D21" s="6">
        <v>1</v>
      </c>
      <c r="E21" s="7">
        <f t="shared" si="1"/>
        <v>4000</v>
      </c>
    </row>
    <row r="22" spans="1:5" ht="15.75" thickBot="1">
      <c r="A22" s="4" t="s">
        <v>25</v>
      </c>
      <c r="B22" s="5" t="s">
        <v>22</v>
      </c>
      <c r="C22" s="6">
        <v>600</v>
      </c>
      <c r="D22" s="6">
        <v>1</v>
      </c>
      <c r="E22" s="7">
        <f t="shared" si="1"/>
        <v>600</v>
      </c>
    </row>
    <row r="23" spans="1:5" ht="15.75" thickBot="1">
      <c r="A23" s="4" t="s">
        <v>26</v>
      </c>
      <c r="B23" s="5" t="s">
        <v>5</v>
      </c>
      <c r="C23" s="6">
        <v>1200</v>
      </c>
      <c r="D23" s="6">
        <v>3</v>
      </c>
      <c r="E23" s="7">
        <f t="shared" si="1"/>
        <v>3600</v>
      </c>
    </row>
    <row r="24" spans="1:5" ht="15.75" thickBot="1">
      <c r="A24" s="4" t="s">
        <v>27</v>
      </c>
      <c r="B24" s="5" t="s">
        <v>5</v>
      </c>
      <c r="C24" s="6">
        <v>200</v>
      </c>
      <c r="D24" s="6">
        <v>4</v>
      </c>
      <c r="E24" s="7">
        <f t="shared" si="1"/>
        <v>800</v>
      </c>
    </row>
    <row r="25" spans="1:5" ht="15.75" thickBot="1">
      <c r="A25" s="4" t="s">
        <v>28</v>
      </c>
      <c r="B25" s="5" t="s">
        <v>50</v>
      </c>
      <c r="C25" s="6">
        <v>400</v>
      </c>
      <c r="D25" s="6">
        <v>12</v>
      </c>
      <c r="E25" s="7">
        <f t="shared" si="1"/>
        <v>4800</v>
      </c>
    </row>
    <row r="26" spans="1:5" ht="15.75" thickBot="1">
      <c r="A26" s="4" t="s">
        <v>29</v>
      </c>
      <c r="B26" s="5" t="s">
        <v>5</v>
      </c>
      <c r="C26" s="6">
        <v>200</v>
      </c>
      <c r="D26" s="6">
        <v>8</v>
      </c>
      <c r="E26" s="7">
        <f t="shared" si="1"/>
        <v>1600</v>
      </c>
    </row>
    <row r="27" spans="1:5" ht="15.75" thickBot="1">
      <c r="A27" s="4" t="s">
        <v>30</v>
      </c>
      <c r="B27" s="5" t="s">
        <v>31</v>
      </c>
      <c r="C27" s="6">
        <v>2000</v>
      </c>
      <c r="D27" s="6">
        <v>1</v>
      </c>
      <c r="E27" s="7">
        <f t="shared" si="1"/>
        <v>2000</v>
      </c>
    </row>
    <row r="28" spans="1:5" ht="15.75" thickBot="1">
      <c r="A28" s="4" t="s">
        <v>32</v>
      </c>
      <c r="B28" s="5" t="s">
        <v>31</v>
      </c>
      <c r="C28" s="6">
        <v>1600</v>
      </c>
      <c r="D28" s="6">
        <v>0.5</v>
      </c>
      <c r="E28" s="7">
        <f t="shared" si="1"/>
        <v>800</v>
      </c>
    </row>
    <row r="29" spans="1:5" ht="15.75" thickBot="1">
      <c r="A29" s="4" t="s">
        <v>33</v>
      </c>
      <c r="B29" s="5" t="s">
        <v>5</v>
      </c>
      <c r="C29" s="6">
        <v>200</v>
      </c>
      <c r="D29" s="6">
        <v>4</v>
      </c>
      <c r="E29" s="7">
        <f t="shared" si="1"/>
        <v>800</v>
      </c>
    </row>
    <row r="30" spans="1:5" ht="15.75" thickBot="1">
      <c r="A30" s="4" t="s">
        <v>34</v>
      </c>
      <c r="B30" s="5" t="s">
        <v>5</v>
      </c>
      <c r="C30" s="6">
        <v>200</v>
      </c>
      <c r="D30" s="6">
        <v>6</v>
      </c>
      <c r="E30" s="7">
        <f t="shared" si="1"/>
        <v>1200</v>
      </c>
    </row>
    <row r="31" spans="1:5" ht="15.75" thickBot="1">
      <c r="A31" s="13" t="s">
        <v>16</v>
      </c>
      <c r="B31" s="14"/>
      <c r="C31" s="15"/>
      <c r="D31" s="15">
        <f>SUM(D12:D30)</f>
        <v>63.6</v>
      </c>
      <c r="E31" s="16">
        <f>SUM(E12:E30)</f>
        <v>44000</v>
      </c>
    </row>
    <row r="32" spans="1:5" ht="15.75" thickBot="1">
      <c r="A32" s="17" t="s">
        <v>35</v>
      </c>
      <c r="B32" s="18"/>
      <c r="C32" s="18"/>
      <c r="D32" s="18"/>
      <c r="E32" s="19">
        <f>E31+E10</f>
        <v>45862</v>
      </c>
    </row>
    <row r="33" spans="1:5" ht="15.75" thickBot="1">
      <c r="A33" s="28" t="s">
        <v>36</v>
      </c>
      <c r="B33" s="29">
        <v>0.05</v>
      </c>
      <c r="C33" s="30"/>
      <c r="D33" s="30"/>
      <c r="E33" s="31">
        <f>E32*5%</f>
        <v>2293.1</v>
      </c>
    </row>
    <row r="34" spans="1:5" ht="15.75" thickBot="1">
      <c r="A34" s="17" t="s">
        <v>37</v>
      </c>
      <c r="B34" s="18"/>
      <c r="C34" s="18"/>
      <c r="D34" s="18"/>
      <c r="E34" s="23">
        <f>SUM(E32:E33)</f>
        <v>48155.1</v>
      </c>
    </row>
    <row r="35" spans="1:5" ht="15.75" thickBot="1">
      <c r="A35" s="43" t="s">
        <v>38</v>
      </c>
      <c r="B35" s="44"/>
      <c r="C35" s="44"/>
      <c r="D35" s="44"/>
      <c r="E35" s="45"/>
    </row>
    <row r="36" spans="1:5" ht="15.75" thickBot="1">
      <c r="A36" s="4" t="s">
        <v>39</v>
      </c>
      <c r="B36" s="5" t="s">
        <v>15</v>
      </c>
      <c r="C36" s="7">
        <v>12</v>
      </c>
      <c r="D36" s="7">
        <f>20000/80</f>
        <v>250</v>
      </c>
      <c r="E36" s="7">
        <f t="shared" ref="E36:E45" si="2">D36*C36</f>
        <v>3000</v>
      </c>
    </row>
    <row r="37" spans="1:5" ht="15.75" thickBot="1">
      <c r="A37" s="4" t="s">
        <v>40</v>
      </c>
      <c r="B37" s="5" t="s">
        <v>15</v>
      </c>
      <c r="C37" s="7">
        <v>12</v>
      </c>
      <c r="D37" s="7">
        <v>188</v>
      </c>
      <c r="E37" s="7">
        <f t="shared" si="2"/>
        <v>2256</v>
      </c>
    </row>
    <row r="38" spans="1:5" ht="15.75" thickBot="1">
      <c r="A38" s="4" t="s">
        <v>41</v>
      </c>
      <c r="B38" s="5" t="s">
        <v>15</v>
      </c>
      <c r="C38" s="7">
        <v>12</v>
      </c>
      <c r="D38" s="7">
        <v>188</v>
      </c>
      <c r="E38" s="7">
        <f t="shared" si="2"/>
        <v>2256</v>
      </c>
    </row>
    <row r="39" spans="1:5" ht="15.75" thickBot="1">
      <c r="A39" s="4" t="s">
        <v>52</v>
      </c>
      <c r="B39" s="5" t="s">
        <v>15</v>
      </c>
      <c r="C39" s="7">
        <v>12</v>
      </c>
      <c r="D39" s="7">
        <f>12000/80</f>
        <v>150</v>
      </c>
      <c r="E39" s="7">
        <f t="shared" si="2"/>
        <v>1800</v>
      </c>
    </row>
    <row r="40" spans="1:5" ht="15.75" thickBot="1">
      <c r="A40" s="4" t="s">
        <v>53</v>
      </c>
      <c r="B40" s="5" t="s">
        <v>15</v>
      </c>
      <c r="C40" s="7">
        <v>24</v>
      </c>
      <c r="D40" s="7">
        <f>10000/80</f>
        <v>125</v>
      </c>
      <c r="E40" s="7">
        <f t="shared" si="2"/>
        <v>3000</v>
      </c>
    </row>
    <row r="41" spans="1:5" ht="15.75" thickBot="1">
      <c r="A41" s="4" t="s">
        <v>42</v>
      </c>
      <c r="B41" s="5" t="s">
        <v>15</v>
      </c>
      <c r="C41" s="7">
        <v>12</v>
      </c>
      <c r="D41" s="7">
        <v>188</v>
      </c>
      <c r="E41" s="7">
        <f t="shared" si="2"/>
        <v>2256</v>
      </c>
    </row>
    <row r="42" spans="1:5" ht="15.75" thickBot="1">
      <c r="A42" s="4" t="s">
        <v>54</v>
      </c>
      <c r="B42" s="5" t="s">
        <v>15</v>
      </c>
      <c r="C42" s="7">
        <v>12</v>
      </c>
      <c r="D42" s="7">
        <v>63</v>
      </c>
      <c r="E42" s="7">
        <f t="shared" ref="E42" si="3">D42*C42</f>
        <v>756</v>
      </c>
    </row>
    <row r="43" spans="1:5" ht="15.75" thickBot="1">
      <c r="A43" s="4" t="s">
        <v>55</v>
      </c>
      <c r="B43" s="5" t="s">
        <v>15</v>
      </c>
      <c r="C43" s="7">
        <v>12</v>
      </c>
      <c r="D43" s="7">
        <f>10000/80</f>
        <v>125</v>
      </c>
      <c r="E43" s="7">
        <f t="shared" ref="E43:E44" si="4">D43*C43</f>
        <v>1500</v>
      </c>
    </row>
    <row r="44" spans="1:5" ht="15.75" thickBot="1">
      <c r="A44" s="4" t="s">
        <v>57</v>
      </c>
      <c r="B44" s="5" t="s">
        <v>15</v>
      </c>
      <c r="C44" s="7">
        <v>12</v>
      </c>
      <c r="D44" s="7">
        <f>4000/80</f>
        <v>50</v>
      </c>
      <c r="E44" s="7">
        <f t="shared" si="4"/>
        <v>600</v>
      </c>
    </row>
    <row r="45" spans="1:5" ht="15.75" thickBot="1">
      <c r="A45" s="4" t="s">
        <v>56</v>
      </c>
      <c r="B45" s="5" t="s">
        <v>15</v>
      </c>
      <c r="C45" s="7">
        <v>12</v>
      </c>
      <c r="D45" s="7">
        <v>50</v>
      </c>
      <c r="E45" s="7">
        <f t="shared" si="2"/>
        <v>600</v>
      </c>
    </row>
    <row r="46" spans="1:5" ht="15.75" thickBot="1">
      <c r="A46" s="20" t="s">
        <v>16</v>
      </c>
      <c r="B46" s="21"/>
      <c r="C46" s="21"/>
      <c r="D46" s="22"/>
      <c r="E46" s="20">
        <f>SUM(E36:E45)</f>
        <v>18024</v>
      </c>
    </row>
    <row r="47" spans="1:5" ht="15.75" thickBot="1">
      <c r="A47" s="24" t="s">
        <v>58</v>
      </c>
      <c r="B47" s="25"/>
      <c r="C47" s="25"/>
      <c r="D47" s="26"/>
      <c r="E47" s="27">
        <f>E46+E34+E10</f>
        <v>68041.100000000006</v>
      </c>
    </row>
  </sheetData>
  <mergeCells count="5">
    <mergeCell ref="A1:E1"/>
    <mergeCell ref="A2:E2"/>
    <mergeCell ref="B4:E4"/>
    <mergeCell ref="B11:E11"/>
    <mergeCell ref="A35:E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2019-05-04T14:29:50Z</dcterms:created>
  <dcterms:modified xsi:type="dcterms:W3CDTF">2019-05-05T06:53:13Z</dcterms:modified>
</cp:coreProperties>
</file>