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albaycommunitycouncil.sharepoint.com/Shared Documents/Global Giving Site and grant/"/>
    </mc:Choice>
  </mc:AlternateContent>
  <xr:revisionPtr revIDLastSave="58" documentId="8_{6E68047B-16D9-47C3-9DD9-ECCF50C528B9}" xr6:coauthVersionLast="46" xr6:coauthVersionMax="46" xr10:uidLastSave="{293A8D7C-C662-4305-80A2-DD2ECF030AEF}"/>
  <bookViews>
    <workbookView xWindow="-120" yWindow="-120" windowWidth="24240" windowHeight="13140" firstSheet="1" activeTab="1" xr2:uid="{72E4AE34-1C0D-4AFA-BF3C-5B4FDF494D1D}"/>
  </bookViews>
  <sheets>
    <sheet name="Sheet1" sheetId="1" r:id="rId1"/>
    <sheet name="Sheet2" sheetId="2" r:id="rId2"/>
  </sheets>
  <definedNames>
    <definedName name="_xlnm.Print_Area" localSheetId="1">Sheet2!$A$1:$M$46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2" l="1"/>
  <c r="J6" i="2" l="1"/>
  <c r="L15" i="2" l="1"/>
  <c r="L19" i="2"/>
  <c r="L20" i="2"/>
  <c r="L21" i="2"/>
  <c r="L23" i="2"/>
  <c r="L24" i="2"/>
  <c r="L42" i="2"/>
  <c r="L44" i="2"/>
  <c r="I14" i="2"/>
  <c r="I15" i="2"/>
  <c r="I19" i="2"/>
  <c r="I20" i="2"/>
  <c r="I21" i="2"/>
  <c r="L46" i="2"/>
  <c r="I6" i="2"/>
  <c r="J5" i="1"/>
  <c r="J7" i="1"/>
  <c r="J10" i="1"/>
  <c r="J14" i="1"/>
  <c r="J17" i="1"/>
  <c r="I42" i="2" l="1"/>
  <c r="I44" i="2" l="1"/>
  <c r="M42" i="2"/>
  <c r="M44" i="2" l="1"/>
  <c r="M46" i="2" s="1"/>
  <c r="I46" i="2"/>
</calcChain>
</file>

<file path=xl/sharedStrings.xml><?xml version="1.0" encoding="utf-8"?>
<sst xmlns="http://schemas.openxmlformats.org/spreadsheetml/2006/main" count="178" uniqueCount="146">
  <si>
    <t>#</t>
  </si>
  <si>
    <t>unit cost</t>
  </si>
  <si>
    <t>totals</t>
  </si>
  <si>
    <t>other sources</t>
  </si>
  <si>
    <t xml:space="preserve">KATS </t>
  </si>
  <si>
    <t xml:space="preserve">Scholarships for tuition 10 kids sept 19  to may 20 </t>
  </si>
  <si>
    <t xml:space="preserve">Dynamic Dancers </t>
  </si>
  <si>
    <t>Transportation to/from programs bus/taxi/ferry</t>
  </si>
  <si>
    <t xml:space="preserve">Gardening supplies &amp; shed </t>
  </si>
  <si>
    <t xml:space="preserve">Costumes  &amp; shoes for dance </t>
  </si>
  <si>
    <t xml:space="preserve">Community center general facilities </t>
  </si>
  <si>
    <t>*</t>
  </si>
  <si>
    <t xml:space="preserve">Bookmobile trial </t>
  </si>
  <si>
    <t xml:space="preserve">staff cost for 20 hour week - 6 months </t>
  </si>
  <si>
    <t>weeks</t>
  </si>
  <si>
    <t xml:space="preserve">Duffucykt  to judge because don't know when temp or permanent facilitiesi will be available come onlineor be abailabe. </t>
  </si>
  <si>
    <t>after school  place</t>
  </si>
  <si>
    <t>pan</t>
  </si>
  <si>
    <t>boys and girls club</t>
  </si>
  <si>
    <t xml:space="preserve">reseed field. </t>
  </si>
  <si>
    <t>animals at Carolina corral</t>
  </si>
  <si>
    <t>jfli</t>
  </si>
  <si>
    <t xml:space="preserve">reading program liz hoffing </t>
  </si>
  <si>
    <t xml:space="preserve">snacks, books </t>
  </si>
  <si>
    <t xml:space="preserve">teen life skills class this summer </t>
  </si>
  <si>
    <t xml:space="preserve">swimming program support </t>
  </si>
  <si>
    <t xml:space="preserve">teen programs - one off </t>
  </si>
  <si>
    <t>summer programs</t>
  </si>
  <si>
    <t>Global Giving "Revitalizing Children's Programs" - Coral Bay Community Council - Dec. 23, 2020</t>
  </si>
  <si>
    <t xml:space="preserve">  </t>
  </si>
  <si>
    <t>Partners</t>
  </si>
  <si>
    <t>Objective</t>
  </si>
  <si>
    <t>Details</t>
  </si>
  <si>
    <t>Time Frame</t>
  </si>
  <si>
    <t>Unit</t>
  </si>
  <si>
    <t>Qty.</t>
  </si>
  <si>
    <t>Unit Cost</t>
  </si>
  <si>
    <t>Grant from GG</t>
  </si>
  <si>
    <t>SPENT To-Date</t>
  </si>
  <si>
    <t>Addt'l Qty</t>
  </si>
  <si>
    <t>GG Fundraising</t>
  </si>
  <si>
    <t>Total</t>
  </si>
  <si>
    <t>Partner Children's Program Support </t>
  </si>
  <si>
    <t>All eligible childrens programs</t>
  </si>
  <si>
    <t>Safe transport to/from programs</t>
  </si>
  <si>
    <t>Bus/taxi/ferry</t>
  </si>
  <si>
    <t>Ongoing</t>
  </si>
  <si>
    <t>Trips</t>
  </si>
  <si>
    <t>UVI</t>
  </si>
  <si>
    <t xml:space="preserve">trip for 30 </t>
  </si>
  <si>
    <t>N.H. friends of DD</t>
  </si>
  <si>
    <t>Round trip from airport to Red Hook</t>
  </si>
  <si>
    <t>taxi for 20</t>
  </si>
  <si>
    <t>JESS </t>
  </si>
  <si>
    <t>Island tour St John</t>
  </si>
  <si>
    <t>taxi </t>
  </si>
  <si>
    <t xml:space="preserve">Gift Hill School </t>
  </si>
  <si>
    <t>Field trip St Thomas</t>
  </si>
  <si>
    <t>taxi/barge</t>
  </si>
  <si>
    <t>DD Cruise</t>
  </si>
  <si>
    <t>Taxi</t>
  </si>
  <si>
    <t>Learning Dancing, self confidence, fun</t>
  </si>
  <si>
    <t>Use above transport</t>
  </si>
  <si>
    <t>paid for local transport for big summer trip</t>
  </si>
  <si>
    <t>Learning to garden, growing plants and vegetables</t>
  </si>
  <si>
    <t>Started Oct. 3rd</t>
  </si>
  <si>
    <t xml:space="preserve">Costumes &amp; shoes for dance </t>
  </si>
  <si>
    <t>August- Sept</t>
  </si>
  <si>
    <t>Students</t>
  </si>
  <si>
    <t>KATS (Kids and the Sea)</t>
  </si>
  <si>
    <t>Learning boating/sailing skills</t>
  </si>
  <si>
    <t xml:space="preserve">Scholarships for tuition for 10 kids </t>
  </si>
  <si>
    <t xml:space="preserve">Nov. 19 - May 20 </t>
  </si>
  <si>
    <t>KATS did not need this in 2020</t>
  </si>
  <si>
    <t>Transportation for after school to/from Gifft Hill and other programs, if possible</t>
  </si>
  <si>
    <t>Dec.</t>
  </si>
  <si>
    <t>Special Summer Programs Support: Children and Teen Programs</t>
  </si>
  <si>
    <t>Carolina Corral</t>
  </si>
  <si>
    <t>Farm animal knowledge</t>
  </si>
  <si>
    <t>1/2 day sessions for 40 students involved in other summer programs (fee to local large animal rescue nonprofit)</t>
  </si>
  <si>
    <t>June - July</t>
  </si>
  <si>
    <t>Horseback riding experience for teens</t>
  </si>
  <si>
    <t>Fees to ride, instruction</t>
  </si>
  <si>
    <t>Various</t>
  </si>
  <si>
    <t>Field trips for other summer programs</t>
  </si>
  <si>
    <t>Entry fees &amp; transportation to/from programs by bus/taxi/ferry</t>
  </si>
  <si>
    <t>Total exp.</t>
  </si>
  <si>
    <t>John's Folly Learning Institute</t>
  </si>
  <si>
    <t>Enhance instruction in life skills teen class</t>
  </si>
  <si>
    <t xml:space="preserve">Supplement for government teen life skills program grant </t>
  </si>
  <si>
    <t>July - August</t>
  </si>
  <si>
    <t>not happening due to construction</t>
  </si>
  <si>
    <t>St. John School of the Arts</t>
  </si>
  <si>
    <t xml:space="preserve">Summer programs transportation </t>
  </si>
  <si>
    <t>and for other programs</t>
  </si>
  <si>
    <t xml:space="preserve">25 days/ students round trip </t>
  </si>
  <si>
    <t>not able to arrange or not needed</t>
  </si>
  <si>
    <t xml:space="preserve">Summer intern/part time staff  </t>
  </si>
  <si>
    <t xml:space="preserve">Various summer programs </t>
  </si>
  <si>
    <t>St. John VI Pottery</t>
  </si>
  <si>
    <t>Coral Bay childrens summer pottery classes scholarships</t>
  </si>
  <si>
    <t>scholarships for tuition for 7 kids</t>
  </si>
  <si>
    <t>late July -Aug</t>
  </si>
  <si>
    <t>Substituted for  John's Folly class and library  delay</t>
  </si>
  <si>
    <t xml:space="preserve">St John VI Pottery </t>
  </si>
  <si>
    <t>2 kids for 3 1/2 days</t>
  </si>
  <si>
    <t>Kids Day</t>
  </si>
  <si>
    <t>Prizes</t>
  </si>
  <si>
    <t>Oct</t>
  </si>
  <si>
    <t>Getting new facilities open - do what needs to be done - using these and other funds raised:</t>
  </si>
  <si>
    <t>Amenities for facility such as more chairs, projector, computer, wifi, snack prep. facilities</t>
  </si>
  <si>
    <t>Supplies</t>
  </si>
  <si>
    <t>Try to start in April</t>
  </si>
  <si>
    <t>delayed</t>
  </si>
  <si>
    <t>Part-time staff for facility</t>
  </si>
  <si>
    <t xml:space="preserve">After normal business hours, weekends </t>
  </si>
  <si>
    <t>52 weeks @ 14 hrs/week</t>
  </si>
  <si>
    <t>Division of Libraries Bookmobile</t>
  </si>
  <si>
    <t>Supplies and site prep for semi-permanent installation</t>
  </si>
  <si>
    <t>Try to start in June</t>
  </si>
  <si>
    <t>Staff for 3 days @ 3 hrs/day - other days paid by another agency</t>
  </si>
  <si>
    <t>52 weeks @ 9 hours/week</t>
  </si>
  <si>
    <t>St. John Christian Academy Preschool Coral Bay sign + shipping</t>
  </si>
  <si>
    <t>Brand new preschool being started</t>
  </si>
  <si>
    <t xml:space="preserve">will pay for building supplies, got a lot of plumber labor and supplies donated for new bathrooms </t>
  </si>
  <si>
    <t>New Community Effort</t>
  </si>
  <si>
    <t>Will spend more than $6000 on this in Spring 2020</t>
  </si>
  <si>
    <t>Advance payment for windows 04/2020</t>
  </si>
  <si>
    <t>Composite decking for preschool fence 05/2020</t>
  </si>
  <si>
    <t>My Brother's Work Shop</t>
  </si>
  <si>
    <t>2 Little Library Units</t>
  </si>
  <si>
    <t>Free books for kids</t>
  </si>
  <si>
    <t>Nov.</t>
  </si>
  <si>
    <t>Labor Day Parade giveaways</t>
  </si>
  <si>
    <t>School supplies</t>
  </si>
  <si>
    <t>Pens, notebooks, erasers</t>
  </si>
  <si>
    <t>Honor roll students celebration</t>
  </si>
  <si>
    <t>Dynamic Dancers</t>
  </si>
  <si>
    <t>Christamas gift bag</t>
  </si>
  <si>
    <t>Kindles for at home learning due to Covid19</t>
  </si>
  <si>
    <t>Purchase of Kindles - 05/2020</t>
  </si>
  <si>
    <t>Postage</t>
  </si>
  <si>
    <t>Little Libraries</t>
  </si>
  <si>
    <t>postage for books</t>
  </si>
  <si>
    <t>Subtotal:</t>
  </si>
  <si>
    <t>Adminstrative Overhead - pass-through at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</si>
</sst>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2"/>
      <color theme="0"/>
      <name val="Calibri"/>
      <family val="2"/>
    </font>
    <font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1481C5"/>
        <bgColor indexed="64"/>
      </patternFill>
    </fill>
    <fill>
      <patternFill patternType="solid">
        <fgColor rgb="FF8DC53F"/>
        <bgColor indexed="64"/>
      </patternFill>
    </fill>
    <fill>
      <patternFill patternType="solid">
        <fgColor rgb="FFB0F8B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8CBA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0" applyNumberFormat="0" applyBorder="0" applyAlignment="0" applyProtection="0"/>
    <xf numFmtId="0" fontId="2" fillId="8" borderId="0" applyNumberFormat="0" applyBorder="0" applyAlignment="0" applyProtection="0"/>
  </cellStyleXfs>
  <cellXfs count="133">
    <xf numFmtId="0" fontId="0" fillId="0" borderId="0" xfId="0"/>
    <xf numFmtId="0" fontId="1" fillId="2" borderId="0" xfId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2" applyNumberFormat="1" applyFont="1" applyAlignment="1">
      <alignment wrapText="1"/>
    </xf>
    <xf numFmtId="165" fontId="4" fillId="0" borderId="0" xfId="2" applyNumberFormat="1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5" fontId="0" fillId="0" borderId="5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 wrapText="1"/>
    </xf>
    <xf numFmtId="165" fontId="4" fillId="0" borderId="7" xfId="2" applyNumberFormat="1" applyFont="1" applyBorder="1" applyAlignment="1">
      <alignment horizontal="center" wrapText="1"/>
    </xf>
    <xf numFmtId="165" fontId="4" fillId="0" borderId="0" xfId="2" applyNumberFormat="1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5" fontId="4" fillId="0" borderId="2" xfId="2" applyNumberFormat="1" applyFont="1" applyBorder="1" applyAlignment="1">
      <alignment horizontal="center" wrapText="1"/>
    </xf>
    <xf numFmtId="165" fontId="4" fillId="0" borderId="10" xfId="2" applyNumberFormat="1" applyFont="1" applyBorder="1" applyAlignment="1">
      <alignment horizontal="center" wrapText="1"/>
    </xf>
    <xf numFmtId="165" fontId="4" fillId="0" borderId="5" xfId="2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5" fontId="4" fillId="0" borderId="9" xfId="2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5" fontId="4" fillId="0" borderId="8" xfId="2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165" fontId="4" fillId="0" borderId="3" xfId="2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center" wrapText="1"/>
    </xf>
    <xf numFmtId="0" fontId="6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64" fontId="3" fillId="0" borderId="8" xfId="2" applyNumberFormat="1" applyFont="1" applyBorder="1" applyAlignment="1">
      <alignment wrapText="1"/>
    </xf>
    <xf numFmtId="165" fontId="4" fillId="0" borderId="0" xfId="0" applyNumberFormat="1" applyFont="1"/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165" fontId="4" fillId="0" borderId="11" xfId="2" applyNumberFormat="1" applyFont="1" applyBorder="1" applyAlignment="1">
      <alignment horizontal="center" wrapText="1"/>
    </xf>
    <xf numFmtId="164" fontId="3" fillId="0" borderId="0" xfId="2" applyNumberFormat="1" applyFont="1" applyAlignment="1">
      <alignment wrapText="1"/>
    </xf>
    <xf numFmtId="0" fontId="4" fillId="0" borderId="8" xfId="0" applyFont="1" applyBorder="1"/>
    <xf numFmtId="165" fontId="4" fillId="0" borderId="5" xfId="2" applyNumberFormat="1" applyFont="1" applyBorder="1" applyAlignment="1">
      <alignment wrapText="1"/>
    </xf>
    <xf numFmtId="166" fontId="0" fillId="0" borderId="5" xfId="3" applyNumberFormat="1" applyFont="1" applyBorder="1" applyAlignment="1">
      <alignment horizontal="center"/>
    </xf>
    <xf numFmtId="165" fontId="4" fillId="0" borderId="4" xfId="2" applyNumberFormat="1" applyFont="1" applyBorder="1" applyAlignment="1">
      <alignment wrapText="1"/>
    </xf>
    <xf numFmtId="166" fontId="4" fillId="0" borderId="4" xfId="3" applyNumberFormat="1" applyFont="1" applyBorder="1" applyAlignment="1">
      <alignment horizontal="center" wrapText="1"/>
    </xf>
    <xf numFmtId="165" fontId="4" fillId="0" borderId="7" xfId="2" applyNumberFormat="1" applyFont="1" applyBorder="1" applyAlignment="1">
      <alignment wrapText="1"/>
    </xf>
    <xf numFmtId="166" fontId="4" fillId="0" borderId="7" xfId="3" applyNumberFormat="1" applyFont="1" applyBorder="1" applyAlignment="1">
      <alignment horizontal="center" wrapText="1"/>
    </xf>
    <xf numFmtId="165" fontId="4" fillId="0" borderId="9" xfId="2" applyNumberFormat="1" applyFont="1" applyBorder="1" applyAlignment="1">
      <alignment wrapText="1"/>
    </xf>
    <xf numFmtId="166" fontId="4" fillId="0" borderId="9" xfId="3" applyNumberFormat="1" applyFont="1" applyBorder="1" applyAlignment="1">
      <alignment horizontal="center" wrapText="1"/>
    </xf>
    <xf numFmtId="166" fontId="4" fillId="0" borderId="0" xfId="3" applyNumberFormat="1" applyFont="1" applyAlignment="1">
      <alignment horizontal="center" wrapText="1"/>
    </xf>
    <xf numFmtId="165" fontId="4" fillId="0" borderId="2" xfId="2" applyNumberFormat="1" applyFont="1" applyBorder="1" applyAlignment="1">
      <alignment wrapText="1"/>
    </xf>
    <xf numFmtId="166" fontId="4" fillId="0" borderId="2" xfId="3" applyNumberFormat="1" applyFont="1" applyBorder="1" applyAlignment="1">
      <alignment horizontal="center" wrapText="1"/>
    </xf>
    <xf numFmtId="165" fontId="4" fillId="0" borderId="3" xfId="2" applyNumberFormat="1" applyFont="1" applyBorder="1" applyAlignment="1">
      <alignment wrapText="1"/>
    </xf>
    <xf numFmtId="166" fontId="4" fillId="0" borderId="3" xfId="3" applyNumberFormat="1" applyFont="1" applyBorder="1" applyAlignment="1">
      <alignment horizontal="center" wrapText="1"/>
    </xf>
    <xf numFmtId="165" fontId="4" fillId="0" borderId="10" xfId="2" applyNumberFormat="1" applyFont="1" applyBorder="1" applyAlignment="1">
      <alignment wrapText="1"/>
    </xf>
    <xf numFmtId="166" fontId="4" fillId="0" borderId="10" xfId="3" applyNumberFormat="1" applyFont="1" applyBorder="1" applyAlignment="1">
      <alignment horizontal="center" wrapText="1"/>
    </xf>
    <xf numFmtId="165" fontId="4" fillId="0" borderId="8" xfId="2" applyNumberFormat="1" applyFont="1" applyBorder="1" applyAlignment="1">
      <alignment wrapText="1"/>
    </xf>
    <xf numFmtId="166" fontId="4" fillId="0" borderId="8" xfId="3" applyNumberFormat="1" applyFont="1" applyBorder="1" applyAlignment="1">
      <alignment horizontal="center" wrapText="1"/>
    </xf>
    <xf numFmtId="165" fontId="4" fillId="0" borderId="1" xfId="2" applyNumberFormat="1" applyFont="1" applyBorder="1" applyAlignment="1">
      <alignment wrapText="1"/>
    </xf>
    <xf numFmtId="165" fontId="4" fillId="0" borderId="11" xfId="2" applyNumberFormat="1" applyFont="1" applyBorder="1" applyAlignment="1">
      <alignment wrapText="1"/>
    </xf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165" fontId="4" fillId="0" borderId="12" xfId="2" applyNumberFormat="1" applyFont="1" applyBorder="1" applyAlignment="1">
      <alignment horizontal="center" wrapText="1"/>
    </xf>
    <xf numFmtId="165" fontId="4" fillId="0" borderId="12" xfId="2" applyNumberFormat="1" applyFont="1" applyBorder="1" applyAlignment="1">
      <alignment wrapText="1"/>
    </xf>
    <xf numFmtId="0" fontId="3" fillId="5" borderId="2" xfId="0" applyFont="1" applyFill="1" applyBorder="1"/>
    <xf numFmtId="0" fontId="3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165" fontId="4" fillId="5" borderId="2" xfId="2" applyNumberFormat="1" applyFont="1" applyFill="1" applyBorder="1" applyAlignment="1">
      <alignment wrapText="1"/>
    </xf>
    <xf numFmtId="164" fontId="3" fillId="5" borderId="2" xfId="2" applyNumberFormat="1" applyFont="1" applyFill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165" fontId="0" fillId="0" borderId="0" xfId="2" applyNumberFormat="1" applyFont="1" applyBorder="1" applyAlignment="1">
      <alignment horizontal="center"/>
    </xf>
    <xf numFmtId="165" fontId="4" fillId="0" borderId="0" xfId="2" applyNumberFormat="1" applyFont="1" applyBorder="1" applyAlignment="1">
      <alignment wrapText="1"/>
    </xf>
    <xf numFmtId="166" fontId="0" fillId="0" borderId="0" xfId="3" applyNumberFormat="1" applyFont="1" applyBorder="1" applyAlignment="1">
      <alignment horizontal="center"/>
    </xf>
    <xf numFmtId="165" fontId="4" fillId="6" borderId="8" xfId="2" applyNumberFormat="1" applyFont="1" applyFill="1" applyBorder="1" applyAlignment="1">
      <alignment wrapText="1"/>
    </xf>
    <xf numFmtId="165" fontId="4" fillId="6" borderId="5" xfId="2" applyNumberFormat="1" applyFont="1" applyFill="1" applyBorder="1" applyAlignment="1">
      <alignment wrapText="1"/>
    </xf>
    <xf numFmtId="165" fontId="4" fillId="6" borderId="11" xfId="2" applyNumberFormat="1" applyFont="1" applyFill="1" applyBorder="1" applyAlignment="1">
      <alignment wrapText="1"/>
    </xf>
    <xf numFmtId="165" fontId="9" fillId="7" borderId="5" xfId="4" applyNumberFormat="1" applyBorder="1" applyAlignment="1">
      <alignment wrapText="1"/>
    </xf>
    <xf numFmtId="165" fontId="9" fillId="7" borderId="0" xfId="4" applyNumberFormat="1" applyBorder="1" applyAlignment="1">
      <alignment wrapText="1"/>
    </xf>
    <xf numFmtId="165" fontId="9" fillId="7" borderId="4" xfId="4" applyNumberFormat="1" applyBorder="1" applyAlignment="1">
      <alignment wrapText="1"/>
    </xf>
    <xf numFmtId="165" fontId="9" fillId="7" borderId="7" xfId="4" applyNumberFormat="1" applyBorder="1" applyAlignment="1">
      <alignment wrapText="1"/>
    </xf>
    <xf numFmtId="165" fontId="9" fillId="7" borderId="0" xfId="4" applyNumberFormat="1" applyAlignment="1">
      <alignment wrapText="1"/>
    </xf>
    <xf numFmtId="165" fontId="9" fillId="7" borderId="3" xfId="4" applyNumberFormat="1" applyBorder="1" applyAlignment="1">
      <alignment wrapText="1"/>
    </xf>
    <xf numFmtId="165" fontId="2" fillId="8" borderId="9" xfId="5" applyNumberFormat="1" applyBorder="1" applyAlignment="1">
      <alignment wrapText="1"/>
    </xf>
    <xf numFmtId="0" fontId="9" fillId="7" borderId="0" xfId="4"/>
    <xf numFmtId="0" fontId="9" fillId="7" borderId="0" xfId="4" applyAlignment="1">
      <alignment wrapText="1"/>
    </xf>
    <xf numFmtId="0" fontId="9" fillId="7" borderId="0" xfId="4" applyBorder="1"/>
    <xf numFmtId="0" fontId="9" fillId="7" borderId="0" xfId="4" applyBorder="1" applyAlignment="1">
      <alignment wrapText="1"/>
    </xf>
    <xf numFmtId="0" fontId="9" fillId="7" borderId="0" xfId="4" applyBorder="1" applyAlignment="1">
      <alignment horizontal="center" wrapText="1"/>
    </xf>
    <xf numFmtId="165" fontId="9" fillId="7" borderId="0" xfId="4" applyNumberFormat="1" applyBorder="1" applyAlignment="1">
      <alignment horizontal="center" wrapText="1"/>
    </xf>
    <xf numFmtId="165" fontId="9" fillId="7" borderId="0" xfId="4" applyNumberFormat="1"/>
    <xf numFmtId="0" fontId="1" fillId="2" borderId="0" xfId="1" applyBorder="1"/>
    <xf numFmtId="0" fontId="1" fillId="2" borderId="0" xfId="1" applyBorder="1" applyAlignment="1">
      <alignment wrapText="1"/>
    </xf>
    <xf numFmtId="165" fontId="1" fillId="2" borderId="0" xfId="1" applyNumberFormat="1" applyBorder="1" applyAlignment="1">
      <alignment wrapText="1"/>
    </xf>
    <xf numFmtId="0" fontId="1" fillId="2" borderId="0" xfId="1" applyBorder="1" applyAlignment="1">
      <alignment horizontal="center" wrapText="1"/>
    </xf>
    <xf numFmtId="165" fontId="1" fillId="2" borderId="0" xfId="1" applyNumberFormat="1" applyBorder="1" applyAlignment="1">
      <alignment horizontal="center" wrapText="1"/>
    </xf>
    <xf numFmtId="0" fontId="1" fillId="2" borderId="0" xfId="1" applyAlignment="1">
      <alignment wrapText="1"/>
    </xf>
    <xf numFmtId="165" fontId="1" fillId="2" borderId="0" xfId="1" applyNumberFormat="1"/>
    <xf numFmtId="0" fontId="1" fillId="2" borderId="0" xfId="1" applyAlignment="1">
      <alignment horizontal="center" wrapText="1"/>
    </xf>
    <xf numFmtId="165" fontId="1" fillId="2" borderId="0" xfId="1" applyNumberFormat="1" applyAlignment="1">
      <alignment horizontal="center" wrapText="1"/>
    </xf>
    <xf numFmtId="165" fontId="1" fillId="2" borderId="0" xfId="1" applyNumberFormat="1" applyAlignment="1">
      <alignment wrapText="1"/>
    </xf>
    <xf numFmtId="165" fontId="1" fillId="2" borderId="1" xfId="1" applyNumberFormat="1" applyBorder="1" applyAlignment="1">
      <alignment wrapText="1"/>
    </xf>
    <xf numFmtId="166" fontId="1" fillId="2" borderId="0" xfId="1" applyNumberFormat="1" applyBorder="1" applyAlignment="1">
      <alignment horizontal="center" wrapText="1"/>
    </xf>
    <xf numFmtId="0" fontId="4" fillId="9" borderId="0" xfId="0" applyFont="1" applyFill="1" applyBorder="1"/>
    <xf numFmtId="0" fontId="4" fillId="9" borderId="0" xfId="0" applyFont="1" applyFill="1" applyBorder="1" applyAlignment="1">
      <alignment wrapText="1"/>
    </xf>
    <xf numFmtId="165" fontId="4" fillId="9" borderId="0" xfId="2" applyNumberFormat="1" applyFont="1" applyFill="1" applyBorder="1" applyAlignment="1">
      <alignment wrapText="1"/>
    </xf>
    <xf numFmtId="0" fontId="4" fillId="9" borderId="0" xfId="0" applyFont="1" applyFill="1" applyBorder="1" applyAlignment="1">
      <alignment horizontal="center" wrapText="1"/>
    </xf>
    <xf numFmtId="165" fontId="4" fillId="9" borderId="0" xfId="2" applyNumberFormat="1" applyFont="1" applyFill="1" applyBorder="1" applyAlignment="1">
      <alignment horizontal="center" wrapText="1"/>
    </xf>
    <xf numFmtId="0" fontId="4" fillId="9" borderId="0" xfId="0" applyFont="1" applyFill="1" applyAlignment="1">
      <alignment wrapText="1"/>
    </xf>
    <xf numFmtId="165" fontId="9" fillId="9" borderId="0" xfId="4" applyNumberFormat="1" applyFill="1" applyBorder="1" applyAlignment="1">
      <alignment wrapText="1"/>
    </xf>
    <xf numFmtId="0" fontId="4" fillId="9" borderId="0" xfId="0" applyFont="1" applyFill="1"/>
    <xf numFmtId="165" fontId="4" fillId="9" borderId="0" xfId="0" applyNumberFormat="1" applyFont="1" applyFill="1"/>
  </cellXfs>
  <cellStyles count="6">
    <cellStyle name="20% - Accent3" xfId="5" builtinId="38"/>
    <cellStyle name="Comma" xfId="3" builtinId="3"/>
    <cellStyle name="Currency" xfId="2" builtinId="4"/>
    <cellStyle name="Good" xfId="4" builtinId="26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66CCCC"/>
      <color rgb="FFB0F8B7"/>
      <color rgb="FF8DC53F"/>
      <color rgb="FF148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478A-548D-402C-BFCB-2A65DB546AA9}">
  <dimension ref="A2:M28"/>
  <sheetViews>
    <sheetView topLeftCell="I17" workbookViewId="0">
      <selection activeCell="I14" sqref="I14"/>
    </sheetView>
  </sheetViews>
  <sheetFormatPr defaultRowHeight="15"/>
  <sheetData>
    <row r="2" spans="1:13">
      <c r="H2" t="s">
        <v>0</v>
      </c>
      <c r="I2" t="s">
        <v>1</v>
      </c>
      <c r="J2" t="s">
        <v>2</v>
      </c>
      <c r="L2" t="s">
        <v>3</v>
      </c>
    </row>
    <row r="5" spans="1:13">
      <c r="A5" t="s">
        <v>4</v>
      </c>
      <c r="C5" t="s">
        <v>5</v>
      </c>
      <c r="H5">
        <v>10</v>
      </c>
      <c r="I5">
        <v>150</v>
      </c>
      <c r="J5">
        <f>H5*I5</f>
        <v>1500</v>
      </c>
    </row>
    <row r="7" spans="1:13">
      <c r="A7" t="s">
        <v>6</v>
      </c>
      <c r="C7" t="s">
        <v>7</v>
      </c>
      <c r="H7">
        <v>30</v>
      </c>
      <c r="I7" s="1">
        <v>200</v>
      </c>
      <c r="J7">
        <f>H7*I7</f>
        <v>6000</v>
      </c>
    </row>
    <row r="9" spans="1:13">
      <c r="C9" t="s">
        <v>8</v>
      </c>
      <c r="J9">
        <v>2000</v>
      </c>
    </row>
    <row r="10" spans="1:13">
      <c r="C10" t="s">
        <v>9</v>
      </c>
      <c r="H10">
        <v>42</v>
      </c>
      <c r="I10">
        <v>65</v>
      </c>
      <c r="J10">
        <f>H10*I10</f>
        <v>2730</v>
      </c>
    </row>
    <row r="12" spans="1:13">
      <c r="A12" t="s">
        <v>10</v>
      </c>
      <c r="L12" t="s">
        <v>11</v>
      </c>
    </row>
    <row r="14" spans="1:13">
      <c r="A14" t="s">
        <v>12</v>
      </c>
      <c r="C14" t="s">
        <v>13</v>
      </c>
      <c r="G14" t="s">
        <v>14</v>
      </c>
      <c r="H14">
        <v>26</v>
      </c>
      <c r="I14">
        <v>500</v>
      </c>
      <c r="J14">
        <f>H14*I14</f>
        <v>13000</v>
      </c>
      <c r="L14" t="s">
        <v>11</v>
      </c>
    </row>
    <row r="16" spans="1:13">
      <c r="M16" t="s">
        <v>15</v>
      </c>
    </row>
    <row r="17" spans="1:10">
      <c r="J17">
        <f>SUM(J5:J16)</f>
        <v>25230</v>
      </c>
    </row>
    <row r="18" spans="1:10">
      <c r="A18" t="s">
        <v>16</v>
      </c>
    </row>
    <row r="19" spans="1:10">
      <c r="A19" t="s">
        <v>17</v>
      </c>
    </row>
    <row r="20" spans="1:10">
      <c r="A20" t="s">
        <v>18</v>
      </c>
    </row>
    <row r="21" spans="1:10">
      <c r="A21" t="s">
        <v>19</v>
      </c>
    </row>
    <row r="22" spans="1:10">
      <c r="A22" t="s">
        <v>20</v>
      </c>
    </row>
    <row r="23" spans="1:10">
      <c r="A23" t="s">
        <v>21</v>
      </c>
    </row>
    <row r="24" spans="1:10">
      <c r="A24" t="s">
        <v>22</v>
      </c>
      <c r="E24" t="s">
        <v>23</v>
      </c>
    </row>
    <row r="25" spans="1:10">
      <c r="A25" t="s">
        <v>24</v>
      </c>
    </row>
    <row r="26" spans="1:10">
      <c r="A26" t="s">
        <v>25</v>
      </c>
    </row>
    <row r="27" spans="1:10">
      <c r="A27" t="s">
        <v>26</v>
      </c>
    </row>
    <row r="28" spans="1:10">
      <c r="A2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A262-9742-47F4-AF52-7886B954F8C8}">
  <sheetPr>
    <pageSetUpPr fitToPage="1"/>
  </sheetPr>
  <dimension ref="A1:P46"/>
  <sheetViews>
    <sheetView tabSelected="1" topLeftCell="A35" zoomScale="69" zoomScaleNormal="69" workbookViewId="0">
      <selection activeCell="J48" sqref="J48"/>
    </sheetView>
  </sheetViews>
  <sheetFormatPr defaultColWidth="9.140625" defaultRowHeight="15"/>
  <cols>
    <col min="1" max="1" width="5.42578125" style="3" customWidth="1"/>
    <col min="2" max="4" width="28.85546875" style="4" customWidth="1"/>
    <col min="5" max="5" width="12" style="4" customWidth="1"/>
    <col min="6" max="6" width="13.140625" style="4" customWidth="1"/>
    <col min="7" max="7" width="9.42578125" style="4" bestFit="1" customWidth="1"/>
    <col min="8" max="8" width="9.5703125" style="4" bestFit="1" customWidth="1"/>
    <col min="9" max="9" width="15.140625" style="4" customWidth="1"/>
    <col min="10" max="10" width="16" style="4" customWidth="1"/>
    <col min="11" max="11" width="9.42578125" style="4" customWidth="1"/>
    <col min="12" max="12" width="15.5703125" style="4" customWidth="1"/>
    <col min="13" max="13" width="16.140625" style="4" customWidth="1"/>
    <col min="14" max="14" width="12.42578125" style="3" customWidth="1"/>
    <col min="15" max="16384" width="9.140625" style="3"/>
  </cols>
  <sheetData>
    <row r="1" spans="1:13" ht="27" customHeight="1">
      <c r="A1" s="49" t="s">
        <v>28</v>
      </c>
      <c r="B1" s="49"/>
      <c r="C1" s="50"/>
      <c r="D1" s="50"/>
      <c r="E1" s="51"/>
      <c r="F1" s="51" t="s">
        <v>29</v>
      </c>
      <c r="G1" s="51"/>
      <c r="H1" s="51"/>
      <c r="I1" s="51"/>
      <c r="J1" s="51"/>
      <c r="K1" s="51"/>
      <c r="L1" s="51"/>
      <c r="M1" s="51"/>
    </row>
    <row r="2" spans="1:13" ht="15.75" thickBot="1"/>
    <row r="3" spans="1:13" s="2" customFormat="1" ht="31.5" customHeight="1" thickBot="1">
      <c r="A3" s="46"/>
      <c r="B3" s="47" t="s">
        <v>30</v>
      </c>
      <c r="C3" s="47" t="s">
        <v>31</v>
      </c>
      <c r="D3" s="47" t="s">
        <v>32</v>
      </c>
      <c r="E3" s="47" t="s">
        <v>33</v>
      </c>
      <c r="F3" s="48" t="s">
        <v>34</v>
      </c>
      <c r="G3" s="48" t="s">
        <v>35</v>
      </c>
      <c r="H3" s="48" t="s">
        <v>36</v>
      </c>
      <c r="I3" s="48" t="s">
        <v>37</v>
      </c>
      <c r="J3" s="48" t="s">
        <v>38</v>
      </c>
      <c r="K3" s="48" t="s">
        <v>39</v>
      </c>
      <c r="L3" s="48" t="s">
        <v>40</v>
      </c>
      <c r="M3" s="48" t="s">
        <v>41</v>
      </c>
    </row>
    <row r="4" spans="1:13" ht="15.75" thickBot="1"/>
    <row r="5" spans="1:13" ht="15.75" thickBot="1">
      <c r="A5" s="9" t="s">
        <v>42</v>
      </c>
      <c r="B5" s="9"/>
      <c r="C5" s="8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30">
      <c r="A6" s="15"/>
      <c r="B6" s="16" t="s">
        <v>43</v>
      </c>
      <c r="C6" s="16" t="s">
        <v>44</v>
      </c>
      <c r="D6" s="16" t="s">
        <v>45</v>
      </c>
      <c r="E6" s="16" t="s">
        <v>46</v>
      </c>
      <c r="F6" s="30" t="s">
        <v>47</v>
      </c>
      <c r="G6" s="30">
        <v>30</v>
      </c>
      <c r="H6" s="31">
        <v>200</v>
      </c>
      <c r="I6" s="60">
        <f>G6*H6</f>
        <v>6000</v>
      </c>
      <c r="J6" s="98">
        <f>SUM(J7:J11)</f>
        <v>3442</v>
      </c>
      <c r="K6" s="61">
        <v>4</v>
      </c>
      <c r="L6" s="60">
        <v>800</v>
      </c>
      <c r="M6" s="60"/>
    </row>
    <row r="7" spans="1:13">
      <c r="A7" s="89"/>
      <c r="B7" s="90" t="s">
        <v>48</v>
      </c>
      <c r="C7" s="90"/>
      <c r="D7" s="90" t="s">
        <v>49</v>
      </c>
      <c r="E7" s="90"/>
      <c r="F7" s="91"/>
      <c r="G7" s="91"/>
      <c r="H7" s="92"/>
      <c r="I7" s="93"/>
      <c r="J7" s="93">
        <v>540</v>
      </c>
      <c r="K7" s="94"/>
      <c r="L7" s="93"/>
      <c r="M7" s="93"/>
    </row>
    <row r="8" spans="1:13" ht="30">
      <c r="A8" s="89"/>
      <c r="B8" s="90" t="s">
        <v>50</v>
      </c>
      <c r="C8" s="90" t="s">
        <v>51</v>
      </c>
      <c r="D8" s="90" t="s">
        <v>52</v>
      </c>
      <c r="E8" s="90"/>
      <c r="F8" s="91"/>
      <c r="G8" s="91">
        <v>20</v>
      </c>
      <c r="H8" s="92"/>
      <c r="I8" s="93"/>
      <c r="J8" s="93">
        <v>740</v>
      </c>
      <c r="K8" s="94"/>
      <c r="L8" s="93"/>
      <c r="M8" s="93"/>
    </row>
    <row r="9" spans="1:13">
      <c r="A9" s="89"/>
      <c r="B9" s="90" t="s">
        <v>53</v>
      </c>
      <c r="C9" s="90" t="s">
        <v>54</v>
      </c>
      <c r="D9" s="90" t="s">
        <v>55</v>
      </c>
      <c r="E9" s="90"/>
      <c r="F9" s="91"/>
      <c r="G9" s="91">
        <v>60</v>
      </c>
      <c r="H9" s="92"/>
      <c r="I9" s="93"/>
      <c r="J9" s="93">
        <v>720</v>
      </c>
      <c r="K9" s="94"/>
      <c r="L9" s="93"/>
      <c r="M9" s="93"/>
    </row>
    <row r="10" spans="1:13">
      <c r="A10" s="89"/>
      <c r="B10" s="90" t="s">
        <v>56</v>
      </c>
      <c r="C10" s="90" t="s">
        <v>57</v>
      </c>
      <c r="D10" s="90" t="s">
        <v>58</v>
      </c>
      <c r="E10" s="90"/>
      <c r="F10" s="91"/>
      <c r="G10" s="91">
        <v>18</v>
      </c>
      <c r="H10" s="92"/>
      <c r="I10" s="93"/>
      <c r="J10" s="93">
        <v>242</v>
      </c>
      <c r="K10" s="94"/>
      <c r="L10" s="93"/>
      <c r="M10" s="93"/>
    </row>
    <row r="11" spans="1:13" ht="30">
      <c r="A11" s="89"/>
      <c r="B11" s="90" t="s">
        <v>59</v>
      </c>
      <c r="C11" s="90" t="s">
        <v>51</v>
      </c>
      <c r="D11" s="90" t="s">
        <v>60</v>
      </c>
      <c r="E11" s="90"/>
      <c r="F11" s="91"/>
      <c r="G11" s="91">
        <v>40</v>
      </c>
      <c r="H11" s="92"/>
      <c r="I11" s="93"/>
      <c r="J11" s="93">
        <v>1200</v>
      </c>
      <c r="K11" s="94"/>
      <c r="L11" s="93"/>
      <c r="M11" s="93"/>
    </row>
    <row r="12" spans="1:13" ht="45">
      <c r="A12" s="12"/>
      <c r="B12" s="13" t="s">
        <v>6</v>
      </c>
      <c r="C12" s="13" t="s">
        <v>61</v>
      </c>
      <c r="D12" s="13" t="s">
        <v>62</v>
      </c>
      <c r="E12" s="14" t="s">
        <v>46</v>
      </c>
      <c r="F12" s="26"/>
      <c r="G12" s="26"/>
      <c r="H12" s="32"/>
      <c r="I12" s="100" t="s">
        <v>63</v>
      </c>
      <c r="J12" s="62"/>
      <c r="K12" s="63"/>
      <c r="L12" s="62"/>
      <c r="M12" s="62"/>
    </row>
    <row r="13" spans="1:13" ht="30">
      <c r="A13" s="12"/>
      <c r="B13" s="13" t="s">
        <v>6</v>
      </c>
      <c r="C13" s="13" t="s">
        <v>64</v>
      </c>
      <c r="D13" s="13" t="s">
        <v>8</v>
      </c>
      <c r="E13" s="13" t="s">
        <v>65</v>
      </c>
      <c r="F13" s="26"/>
      <c r="G13" s="26"/>
      <c r="H13" s="32"/>
      <c r="I13" s="62">
        <v>2000</v>
      </c>
      <c r="J13" s="62">
        <v>100.14</v>
      </c>
      <c r="K13" s="63"/>
      <c r="L13" s="62"/>
      <c r="M13" s="62"/>
    </row>
    <row r="14" spans="1:13" ht="30">
      <c r="A14" s="17"/>
      <c r="B14" s="13" t="s">
        <v>6</v>
      </c>
      <c r="C14" s="18"/>
      <c r="D14" s="18" t="s">
        <v>66</v>
      </c>
      <c r="E14" s="18" t="s">
        <v>67</v>
      </c>
      <c r="F14" s="27" t="s">
        <v>68</v>
      </c>
      <c r="G14" s="27">
        <v>42</v>
      </c>
      <c r="H14" s="33">
        <v>65</v>
      </c>
      <c r="I14" s="64">
        <f>G14*H14</f>
        <v>2730</v>
      </c>
      <c r="J14" s="101">
        <v>403.4</v>
      </c>
      <c r="K14" s="65"/>
      <c r="L14" s="64"/>
      <c r="M14" s="62"/>
    </row>
    <row r="15" spans="1:13" ht="45">
      <c r="A15" s="22"/>
      <c r="B15" s="23" t="s">
        <v>69</v>
      </c>
      <c r="C15" s="23" t="s">
        <v>70</v>
      </c>
      <c r="D15" s="23" t="s">
        <v>71</v>
      </c>
      <c r="E15" s="23" t="s">
        <v>72</v>
      </c>
      <c r="F15" s="39" t="s">
        <v>68</v>
      </c>
      <c r="G15" s="39">
        <v>10</v>
      </c>
      <c r="H15" s="40">
        <v>150</v>
      </c>
      <c r="I15" s="66">
        <f>G15*H15</f>
        <v>1500</v>
      </c>
      <c r="J15" s="104" t="s">
        <v>73</v>
      </c>
      <c r="K15" s="67">
        <v>3</v>
      </c>
      <c r="L15" s="66">
        <f>K15*H15</f>
        <v>450</v>
      </c>
      <c r="M15" s="66"/>
    </row>
    <row r="16" spans="1:13" s="1" customFormat="1" ht="45">
      <c r="A16" s="112"/>
      <c r="B16" s="113" t="s">
        <v>56</v>
      </c>
      <c r="C16" s="113" t="s">
        <v>74</v>
      </c>
      <c r="D16" s="113"/>
      <c r="E16" s="113" t="s">
        <v>75</v>
      </c>
      <c r="F16" s="115"/>
      <c r="G16" s="115"/>
      <c r="H16" s="116"/>
      <c r="I16" s="114"/>
      <c r="J16" s="114">
        <v>3500</v>
      </c>
      <c r="K16" s="123"/>
      <c r="L16" s="114"/>
      <c r="M16" s="114"/>
    </row>
    <row r="17" spans="1:16" ht="15.75" thickBot="1">
      <c r="F17" s="28"/>
      <c r="G17" s="28"/>
      <c r="H17" s="34"/>
      <c r="I17" s="6"/>
      <c r="J17" s="6"/>
      <c r="K17" s="68"/>
      <c r="L17" s="6"/>
      <c r="M17" s="6"/>
    </row>
    <row r="18" spans="1:16" ht="15.75" thickBot="1">
      <c r="A18" s="9" t="s">
        <v>76</v>
      </c>
      <c r="B18" s="9"/>
      <c r="C18" s="7"/>
      <c r="D18" s="7"/>
      <c r="E18" s="7"/>
      <c r="F18" s="35"/>
      <c r="G18" s="35"/>
      <c r="H18" s="36"/>
      <c r="I18" s="69"/>
      <c r="J18" s="69"/>
      <c r="K18" s="70"/>
      <c r="L18" s="69"/>
      <c r="M18" s="69"/>
    </row>
    <row r="19" spans="1:16" ht="78.75">
      <c r="A19" s="10"/>
      <c r="B19" s="11" t="s">
        <v>77</v>
      </c>
      <c r="C19" s="43" t="s">
        <v>78</v>
      </c>
      <c r="D19" s="43" t="s">
        <v>79</v>
      </c>
      <c r="E19" s="11" t="s">
        <v>80</v>
      </c>
      <c r="F19" s="44" t="s">
        <v>68</v>
      </c>
      <c r="G19" s="44">
        <v>40</v>
      </c>
      <c r="H19" s="45">
        <v>25</v>
      </c>
      <c r="I19" s="71">
        <f>G19*H19</f>
        <v>1000</v>
      </c>
      <c r="J19" s="103">
        <v>500</v>
      </c>
      <c r="K19" s="72">
        <v>20</v>
      </c>
      <c r="L19" s="71">
        <f>K19*H19</f>
        <v>500</v>
      </c>
      <c r="M19" s="71"/>
    </row>
    <row r="20" spans="1:16" ht="30">
      <c r="A20" s="24"/>
      <c r="B20" s="25" t="s">
        <v>77</v>
      </c>
      <c r="C20" s="25" t="s">
        <v>81</v>
      </c>
      <c r="D20" s="25" t="s">
        <v>82</v>
      </c>
      <c r="E20" s="25" t="s">
        <v>80</v>
      </c>
      <c r="F20" s="29" t="s">
        <v>68</v>
      </c>
      <c r="G20" s="29">
        <v>10</v>
      </c>
      <c r="H20" s="37">
        <v>50</v>
      </c>
      <c r="I20" s="73">
        <f>G20*H20</f>
        <v>500</v>
      </c>
      <c r="J20" s="73"/>
      <c r="K20" s="74">
        <v>10</v>
      </c>
      <c r="L20" s="73">
        <f>K20*H20</f>
        <v>500</v>
      </c>
      <c r="M20" s="73"/>
    </row>
    <row r="21" spans="1:16" ht="45">
      <c r="A21" s="59"/>
      <c r="B21" s="19" t="s">
        <v>83</v>
      </c>
      <c r="C21" s="19" t="s">
        <v>84</v>
      </c>
      <c r="D21" s="19" t="s">
        <v>85</v>
      </c>
      <c r="E21" s="19" t="s">
        <v>80</v>
      </c>
      <c r="F21" s="41" t="s">
        <v>86</v>
      </c>
      <c r="G21" s="41">
        <v>2</v>
      </c>
      <c r="H21" s="42">
        <v>500</v>
      </c>
      <c r="I21" s="75">
        <f>G21*H21</f>
        <v>1000</v>
      </c>
      <c r="J21" s="75"/>
      <c r="K21" s="76">
        <v>4</v>
      </c>
      <c r="L21" s="75">
        <f>K21*H21</f>
        <v>2000</v>
      </c>
      <c r="M21" s="75"/>
    </row>
    <row r="22" spans="1:16" ht="60">
      <c r="A22" s="59"/>
      <c r="B22" s="19" t="s">
        <v>87</v>
      </c>
      <c r="C22" s="19" t="s">
        <v>88</v>
      </c>
      <c r="D22" s="19" t="s">
        <v>89</v>
      </c>
      <c r="E22" s="19" t="s">
        <v>90</v>
      </c>
      <c r="F22" s="41"/>
      <c r="G22" s="41"/>
      <c r="H22" s="42"/>
      <c r="I22" s="95">
        <v>1000</v>
      </c>
      <c r="J22" s="95" t="s">
        <v>91</v>
      </c>
      <c r="K22" s="42"/>
      <c r="L22" s="75">
        <v>600</v>
      </c>
      <c r="M22" s="75"/>
    </row>
    <row r="23" spans="1:16" ht="45">
      <c r="A23" s="59"/>
      <c r="B23" s="19" t="s">
        <v>92</v>
      </c>
      <c r="C23" s="19" t="s">
        <v>93</v>
      </c>
      <c r="D23" s="19" t="s">
        <v>94</v>
      </c>
      <c r="E23" s="19" t="s">
        <v>90</v>
      </c>
      <c r="F23" s="41" t="s">
        <v>95</v>
      </c>
      <c r="G23" s="41">
        <v>12</v>
      </c>
      <c r="H23" s="42">
        <v>500</v>
      </c>
      <c r="I23" s="95" t="s">
        <v>96</v>
      </c>
      <c r="J23" s="75"/>
      <c r="K23" s="42"/>
      <c r="L23" s="75">
        <f>G23*H23</f>
        <v>6000</v>
      </c>
      <c r="M23" s="75"/>
    </row>
    <row r="24" spans="1:16" ht="15.75" thickBot="1">
      <c r="A24" s="22"/>
      <c r="B24" s="23" t="s">
        <v>97</v>
      </c>
      <c r="C24" s="23" t="s">
        <v>98</v>
      </c>
      <c r="D24" s="23"/>
      <c r="E24" s="23"/>
      <c r="F24" s="39"/>
      <c r="G24" s="39">
        <v>3</v>
      </c>
      <c r="H24" s="40">
        <v>1500</v>
      </c>
      <c r="I24" s="66"/>
      <c r="J24" s="66"/>
      <c r="K24" s="40"/>
      <c r="L24" s="66">
        <f>G24*H24</f>
        <v>4500</v>
      </c>
      <c r="M24" s="66"/>
    </row>
    <row r="25" spans="1:16" ht="60.75" thickBot="1">
      <c r="B25" s="4" t="s">
        <v>99</v>
      </c>
      <c r="C25" s="4" t="s">
        <v>100</v>
      </c>
      <c r="D25" s="4" t="s">
        <v>101</v>
      </c>
      <c r="E25" s="4" t="s">
        <v>102</v>
      </c>
      <c r="F25" s="28"/>
      <c r="G25" s="28">
        <v>7</v>
      </c>
      <c r="H25" s="34"/>
      <c r="I25" s="102" t="s">
        <v>103</v>
      </c>
      <c r="J25" s="102">
        <v>1995</v>
      </c>
      <c r="K25" s="34"/>
      <c r="L25" s="6"/>
      <c r="M25" s="77"/>
    </row>
    <row r="26" spans="1:16" ht="30.75" thickBot="1">
      <c r="B26" s="4" t="s">
        <v>104</v>
      </c>
      <c r="D26" s="4" t="s">
        <v>105</v>
      </c>
      <c r="E26" s="4" t="s">
        <v>102</v>
      </c>
      <c r="F26" s="28"/>
      <c r="G26" s="28">
        <v>2</v>
      </c>
      <c r="H26" s="34"/>
      <c r="I26" s="102"/>
      <c r="J26" s="102">
        <v>300</v>
      </c>
      <c r="K26" s="34"/>
      <c r="L26" s="6"/>
      <c r="M26" s="77"/>
    </row>
    <row r="27" spans="1:16" s="1" customFormat="1" ht="15.75" thickBot="1">
      <c r="B27" s="117" t="s">
        <v>77</v>
      </c>
      <c r="C27" s="117" t="s">
        <v>106</v>
      </c>
      <c r="D27" s="117" t="s">
        <v>107</v>
      </c>
      <c r="E27" s="117" t="s">
        <v>108</v>
      </c>
      <c r="F27" s="119"/>
      <c r="G27" s="119"/>
      <c r="H27" s="120"/>
      <c r="I27" s="121"/>
      <c r="J27" s="121">
        <v>314.95</v>
      </c>
      <c r="K27" s="120"/>
      <c r="L27" s="121"/>
      <c r="M27" s="122"/>
    </row>
    <row r="28" spans="1:16" ht="15.75" thickBot="1">
      <c r="A28" s="9" t="s">
        <v>109</v>
      </c>
      <c r="B28" s="9"/>
      <c r="C28" s="7"/>
      <c r="D28" s="7"/>
      <c r="E28" s="7"/>
      <c r="F28" s="35"/>
      <c r="G28" s="35"/>
      <c r="H28" s="36"/>
      <c r="I28" s="69"/>
      <c r="J28" s="69"/>
      <c r="K28" s="36"/>
      <c r="L28" s="69"/>
      <c r="M28" s="69"/>
    </row>
    <row r="29" spans="1:16" ht="60">
      <c r="A29" s="15"/>
      <c r="B29" s="16" t="s">
        <v>10</v>
      </c>
      <c r="C29" s="16" t="s">
        <v>110</v>
      </c>
      <c r="D29" s="16" t="s">
        <v>111</v>
      </c>
      <c r="E29" s="16" t="s">
        <v>112</v>
      </c>
      <c r="F29" s="30"/>
      <c r="G29" s="30"/>
      <c r="H29" s="38"/>
      <c r="I29" s="96">
        <v>3000</v>
      </c>
      <c r="J29" s="96" t="s">
        <v>113</v>
      </c>
      <c r="K29" s="38"/>
      <c r="L29" s="60">
        <v>3000</v>
      </c>
      <c r="M29" s="60"/>
    </row>
    <row r="30" spans="1:16" ht="30">
      <c r="B30" s="4" t="s">
        <v>114</v>
      </c>
      <c r="C30" s="4" t="s">
        <v>115</v>
      </c>
      <c r="F30" s="28" t="s">
        <v>116</v>
      </c>
      <c r="G30" s="28">
        <v>728</v>
      </c>
      <c r="H30" s="34">
        <v>25</v>
      </c>
      <c r="I30" s="6"/>
      <c r="J30" s="6"/>
      <c r="K30" s="34"/>
      <c r="L30" s="6">
        <v>18200</v>
      </c>
      <c r="M30" s="62"/>
      <c r="O30" s="53"/>
    </row>
    <row r="31" spans="1:16" ht="30">
      <c r="A31" s="54"/>
      <c r="B31" s="55" t="s">
        <v>117</v>
      </c>
      <c r="C31" s="55" t="s">
        <v>118</v>
      </c>
      <c r="D31" s="55"/>
      <c r="E31" s="55" t="s">
        <v>119</v>
      </c>
      <c r="F31" s="56"/>
      <c r="G31" s="56"/>
      <c r="H31" s="57"/>
      <c r="I31" s="97">
        <v>4500</v>
      </c>
      <c r="J31" s="97" t="s">
        <v>113</v>
      </c>
      <c r="K31" s="57"/>
      <c r="L31" s="78">
        <v>1000</v>
      </c>
      <c r="M31" s="78"/>
    </row>
    <row r="32" spans="1:16" ht="46.5" customHeight="1">
      <c r="A32" s="79"/>
      <c r="B32" s="55" t="s">
        <v>117</v>
      </c>
      <c r="C32" s="80" t="s">
        <v>120</v>
      </c>
      <c r="D32" s="80"/>
      <c r="E32" s="80"/>
      <c r="F32" s="81" t="s">
        <v>121</v>
      </c>
      <c r="G32" s="81">
        <v>468</v>
      </c>
      <c r="H32" s="82">
        <v>20</v>
      </c>
      <c r="I32" s="83"/>
      <c r="J32" s="83"/>
      <c r="K32" s="82"/>
      <c r="L32" s="83">
        <v>9360</v>
      </c>
      <c r="M32" s="83"/>
      <c r="P32" s="53"/>
    </row>
    <row r="33" spans="1:16" s="131" customFormat="1" ht="68.25" customHeight="1">
      <c r="A33" s="124"/>
      <c r="B33" s="125" t="s">
        <v>122</v>
      </c>
      <c r="C33" s="125" t="s">
        <v>123</v>
      </c>
      <c r="D33" s="125" t="s">
        <v>124</v>
      </c>
      <c r="E33" s="125"/>
      <c r="F33" s="126" t="s">
        <v>125</v>
      </c>
      <c r="G33" s="127"/>
      <c r="H33" s="128"/>
      <c r="I33" s="129" t="s">
        <v>126</v>
      </c>
      <c r="J33" s="130">
        <v>69.650000000000006</v>
      </c>
      <c r="K33" s="128"/>
      <c r="L33" s="126"/>
      <c r="M33" s="126"/>
      <c r="P33" s="132"/>
    </row>
    <row r="34" spans="1:16" s="131" customFormat="1" ht="68.25" customHeight="1">
      <c r="A34" s="124"/>
      <c r="B34" s="125" t="s">
        <v>122</v>
      </c>
      <c r="C34" s="125" t="s">
        <v>123</v>
      </c>
      <c r="D34" s="125" t="s">
        <v>124</v>
      </c>
      <c r="E34" s="125"/>
      <c r="F34" s="126" t="s">
        <v>125</v>
      </c>
      <c r="G34" s="127"/>
      <c r="H34" s="128"/>
      <c r="I34" s="129" t="s">
        <v>127</v>
      </c>
      <c r="J34" s="130">
        <v>3000</v>
      </c>
      <c r="K34" s="128"/>
      <c r="L34" s="126"/>
      <c r="M34" s="126"/>
      <c r="P34" s="132"/>
    </row>
    <row r="35" spans="1:16" s="131" customFormat="1" ht="68.25" customHeight="1">
      <c r="A35" s="124"/>
      <c r="B35" s="125" t="s">
        <v>122</v>
      </c>
      <c r="C35" s="125" t="s">
        <v>123</v>
      </c>
      <c r="D35" s="125" t="s">
        <v>124</v>
      </c>
      <c r="E35" s="125"/>
      <c r="F35" s="126" t="s">
        <v>125</v>
      </c>
      <c r="G35" s="127"/>
      <c r="H35" s="128"/>
      <c r="I35" s="129" t="s">
        <v>128</v>
      </c>
      <c r="J35" s="130">
        <v>750</v>
      </c>
      <c r="K35" s="128"/>
      <c r="L35" s="126"/>
      <c r="M35" s="126"/>
      <c r="P35" s="132"/>
    </row>
    <row r="36" spans="1:16" s="1" customFormat="1" ht="46.5" customHeight="1">
      <c r="A36" s="112"/>
      <c r="B36" s="113" t="s">
        <v>129</v>
      </c>
      <c r="C36" s="113" t="s">
        <v>130</v>
      </c>
      <c r="D36" s="113" t="s">
        <v>131</v>
      </c>
      <c r="E36" s="113" t="s">
        <v>132</v>
      </c>
      <c r="F36" s="114"/>
      <c r="G36" s="115"/>
      <c r="H36" s="116"/>
      <c r="I36" s="117"/>
      <c r="J36" s="114">
        <v>550</v>
      </c>
      <c r="K36" s="116"/>
      <c r="L36" s="114"/>
      <c r="M36" s="114"/>
      <c r="P36" s="118"/>
    </row>
    <row r="37" spans="1:16" s="1" customFormat="1" ht="20.45" customHeight="1">
      <c r="A37" s="112"/>
      <c r="B37" s="113" t="s">
        <v>133</v>
      </c>
      <c r="C37" s="113" t="s">
        <v>134</v>
      </c>
      <c r="D37" s="113" t="s">
        <v>135</v>
      </c>
      <c r="E37" s="113" t="s">
        <v>75</v>
      </c>
      <c r="F37" s="114"/>
      <c r="G37" s="115"/>
      <c r="H37" s="116"/>
      <c r="I37" s="117"/>
      <c r="J37" s="114">
        <v>101.65</v>
      </c>
      <c r="K37" s="116"/>
      <c r="L37" s="114"/>
      <c r="M37" s="114"/>
      <c r="P37" s="118"/>
    </row>
    <row r="38" spans="1:16" s="1" customFormat="1" ht="20.45" customHeight="1">
      <c r="A38" s="112"/>
      <c r="B38" s="113" t="s">
        <v>136</v>
      </c>
      <c r="C38" s="113" t="s">
        <v>137</v>
      </c>
      <c r="D38" s="113" t="s">
        <v>138</v>
      </c>
      <c r="E38" s="113" t="s">
        <v>75</v>
      </c>
      <c r="F38" s="114"/>
      <c r="G38" s="115"/>
      <c r="H38" s="116"/>
      <c r="I38" s="117"/>
      <c r="J38" s="114">
        <v>20.97</v>
      </c>
      <c r="K38" s="116"/>
      <c r="L38" s="114"/>
      <c r="M38" s="114"/>
      <c r="P38" s="118"/>
    </row>
    <row r="39" spans="1:16" s="1" customFormat="1" ht="41.25" customHeight="1">
      <c r="A39" s="112"/>
      <c r="B39" s="113"/>
      <c r="C39" s="113"/>
      <c r="D39" s="113" t="s">
        <v>139</v>
      </c>
      <c r="E39" s="113"/>
      <c r="F39" s="114"/>
      <c r="G39" s="115"/>
      <c r="H39" s="116"/>
      <c r="I39" s="117" t="s">
        <v>140</v>
      </c>
      <c r="J39" s="114">
        <v>406.82</v>
      </c>
      <c r="K39" s="116"/>
      <c r="L39" s="114"/>
      <c r="M39" s="114"/>
      <c r="P39" s="118"/>
    </row>
    <row r="40" spans="1:16" s="105" customFormat="1" ht="21" customHeight="1">
      <c r="A40" s="107"/>
      <c r="B40" s="108" t="s">
        <v>141</v>
      </c>
      <c r="C40" s="108" t="s">
        <v>142</v>
      </c>
      <c r="D40" s="108" t="s">
        <v>143</v>
      </c>
      <c r="E40" s="108" t="s">
        <v>75</v>
      </c>
      <c r="F40" s="99"/>
      <c r="G40" s="109"/>
      <c r="H40" s="110"/>
      <c r="I40" s="106"/>
      <c r="J40" s="99">
        <v>24.74</v>
      </c>
      <c r="K40" s="110"/>
      <c r="L40" s="99"/>
      <c r="M40" s="99"/>
      <c r="P40" s="111"/>
    </row>
    <row r="41" spans="1:16">
      <c r="F41" s="28"/>
      <c r="G41" s="28"/>
      <c r="H41" s="34"/>
      <c r="I41" s="6"/>
      <c r="J41" s="6"/>
      <c r="K41" s="34"/>
      <c r="L41" s="6"/>
      <c r="M41" s="6"/>
    </row>
    <row r="42" spans="1:16">
      <c r="A42" s="20" t="s">
        <v>144</v>
      </c>
      <c r="B42" s="21"/>
      <c r="C42" s="19"/>
      <c r="D42" s="19"/>
      <c r="E42" s="19"/>
      <c r="F42" s="41"/>
      <c r="G42" s="41"/>
      <c r="H42" s="42"/>
      <c r="I42" s="52">
        <f>SUM(I5:I41)</f>
        <v>23230</v>
      </c>
      <c r="J42" s="52"/>
      <c r="K42" s="42"/>
      <c r="L42" s="52">
        <f>SUM(L5:L41)</f>
        <v>46910</v>
      </c>
      <c r="M42" s="52">
        <f>I42+L42</f>
        <v>70140</v>
      </c>
      <c r="N42" s="58"/>
    </row>
    <row r="43" spans="1:16">
      <c r="A43" s="4"/>
      <c r="F43" s="28"/>
      <c r="G43" s="28"/>
      <c r="H43" s="34"/>
      <c r="I43" s="5"/>
      <c r="J43" s="5"/>
      <c r="K43" s="34"/>
      <c r="L43" s="5"/>
      <c r="M43" s="5"/>
    </row>
    <row r="44" spans="1:16">
      <c r="A44" s="20" t="s">
        <v>145</v>
      </c>
      <c r="B44" s="20"/>
      <c r="C44" s="19"/>
      <c r="D44" s="19"/>
      <c r="E44" s="19"/>
      <c r="F44" s="41"/>
      <c r="G44" s="41"/>
      <c r="H44" s="42"/>
      <c r="I44" s="52">
        <f>I42*0.07</f>
        <v>1626.1000000000001</v>
      </c>
      <c r="J44" s="52">
        <v>849</v>
      </c>
      <c r="K44" s="42"/>
      <c r="L44" s="52">
        <f>L42*0.07</f>
        <v>3283.7000000000003</v>
      </c>
      <c r="M44" s="52">
        <f>I44+L44</f>
        <v>4909.8</v>
      </c>
      <c r="N44" s="58"/>
    </row>
    <row r="45" spans="1:16" ht="15.75" thickBot="1">
      <c r="A45" s="4"/>
      <c r="F45" s="28"/>
      <c r="G45" s="28"/>
      <c r="H45" s="34"/>
      <c r="I45" s="5"/>
      <c r="J45" s="5"/>
      <c r="K45" s="34"/>
      <c r="L45" s="5"/>
      <c r="M45" s="5"/>
    </row>
    <row r="46" spans="1:16" ht="15.75" thickBot="1">
      <c r="A46" s="84" t="s">
        <v>41</v>
      </c>
      <c r="B46" s="85"/>
      <c r="C46" s="86"/>
      <c r="D46" s="86"/>
      <c r="E46" s="86"/>
      <c r="F46" s="86"/>
      <c r="G46" s="86"/>
      <c r="H46" s="87"/>
      <c r="I46" s="88">
        <f>I44+I42</f>
        <v>24856.1</v>
      </c>
      <c r="J46" s="88">
        <f>SUM(J7:J45)</f>
        <v>16328.32</v>
      </c>
      <c r="K46" s="87"/>
      <c r="L46" s="88">
        <f>L44+L42</f>
        <v>50193.7</v>
      </c>
      <c r="M46" s="88">
        <f>M44+M42</f>
        <v>75049.8</v>
      </c>
      <c r="N46" s="58"/>
    </row>
  </sheetData>
  <conditionalFormatting sqref="J46:J1048576 J1:J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5" right="0.25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0FE5D10C60CC4180121056BAB80E4F" ma:contentTypeVersion="19" ma:contentTypeDescription="Create a new document." ma:contentTypeScope="" ma:versionID="cb82b261f9ba125b84a3f8f0a4fbc47d">
  <xsd:schema xmlns:xsd="http://www.w3.org/2001/XMLSchema" xmlns:xs="http://www.w3.org/2001/XMLSchema" xmlns:p="http://schemas.microsoft.com/office/2006/metadata/properties" xmlns:ns2="d5abfc8b-30f9-4882-aa79-3d00cfcbf1d5" xmlns:ns3="0d0de441-4494-4ab9-b471-5d0d7377163e" targetNamespace="http://schemas.microsoft.com/office/2006/metadata/properties" ma:root="true" ma:fieldsID="af602f57a06630ab695af9ef9a2d16ee" ns2:_="" ns3:_="">
    <xsd:import namespace="d5abfc8b-30f9-4882-aa79-3d00cfcbf1d5"/>
    <xsd:import namespace="0d0de441-4494-4ab9-b471-5d0d73771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Date" minOccurs="0"/>
                <xsd:element ref="ns2:MediaServiceEventHashCode" minOccurs="0"/>
                <xsd:element ref="ns2:MediaServiceGenerationTime" minOccurs="0"/>
                <xsd:element ref="ns2:jvzc" minOccurs="0"/>
                <xsd:element ref="ns2:Rachel" minOccurs="0"/>
                <xsd:element ref="ns2:Draft_x0020_Typ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bfc8b-30f9-4882-aa79-3d00cfcbf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jvzc" ma:index="19" nillable="true" ma:displayName="Text" ma:internalName="jvzc">
      <xsd:simpleType>
        <xsd:restriction base="dms:Text"/>
      </xsd:simpleType>
    </xsd:element>
    <xsd:element name="Rachel" ma:index="21" nillable="true" ma:displayName="Rachel" ma:description="Test" ma:format="Dropdown" ma:internalName="Rachel" ma:percentage="FALSE">
      <xsd:simpleType>
        <xsd:restriction base="dms:Number"/>
      </xsd:simpleType>
    </xsd:element>
    <xsd:element name="Draft_x0020_Type" ma:index="22" nillable="true" ma:displayName="Submitted Final" ma:default="0" ma:description="Final" ma:internalName="Draft_x0020_Type">
      <xsd:simpleType>
        <xsd:restriction base="dms:Boolea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de441-4494-4ab9-b471-5d0d737716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chel xmlns="d5abfc8b-30f9-4882-aa79-3d00cfcbf1d5" xsi:nil="true"/>
    <jvzc xmlns="d5abfc8b-30f9-4882-aa79-3d00cfcbf1d5" xsi:nil="true"/>
    <Date xmlns="d5abfc8b-30f9-4882-aa79-3d00cfcbf1d5" xsi:nil="true"/>
    <Draft_x0020_Type xmlns="d5abfc8b-30f9-4882-aa79-3d00cfcbf1d5">false</Draft_x0020_Type>
    <SharedWithUsers xmlns="0d0de441-4494-4ab9-b471-5d0d7377163e">
      <UserInfo>
        <DisplayName>Michelle Bransom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FB4DFE5-DCB4-4CBC-8A5B-EB29EF59EC80}"/>
</file>

<file path=customXml/itemProps2.xml><?xml version="1.0" encoding="utf-8"?>
<ds:datastoreItem xmlns:ds="http://schemas.openxmlformats.org/officeDocument/2006/customXml" ds:itemID="{278FF698-360D-42AE-B9D0-CA48972A635F}"/>
</file>

<file path=customXml/itemProps3.xml><?xml version="1.0" encoding="utf-8"?>
<ds:datastoreItem xmlns:ds="http://schemas.openxmlformats.org/officeDocument/2006/customXml" ds:itemID="{F6DFE9DA-0E55-4566-B744-BE65BD32B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Coldren</dc:creator>
  <cp:keywords/>
  <dc:description/>
  <cp:lastModifiedBy>Sharon Coldren</cp:lastModifiedBy>
  <cp:revision/>
  <dcterms:created xsi:type="dcterms:W3CDTF">2019-03-23T19:09:08Z</dcterms:created>
  <dcterms:modified xsi:type="dcterms:W3CDTF">2020-12-26T12:58:26Z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0x0101003B0FE5D10C60CC4180121056BAB80E4F</vt:lpwstr>
  </property>
</Properties>
</file>