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filterPrivacy="1"/>
  <bookViews>
    <workbookView xWindow="0" yWindow="0" windowWidth="19200" windowHeight="6456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externalReferences>
    <externalReference r:id="rId7"/>
  </externalReferenc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5" l="1"/>
  <c r="F11" i="2"/>
  <c r="F12" i="2"/>
  <c r="F13" i="2"/>
  <c r="F15" i="2"/>
  <c r="F16" i="2"/>
  <c r="F17" i="2"/>
  <c r="D19" i="2"/>
  <c r="F19" i="2"/>
  <c r="F22" i="2"/>
  <c r="F25" i="2"/>
  <c r="F28" i="2"/>
  <c r="D54" i="6"/>
  <c r="F49" i="6"/>
  <c r="D48" i="6"/>
  <c r="D51" i="6" s="1"/>
  <c r="D47" i="6"/>
  <c r="F46" i="6"/>
  <c r="F45" i="6"/>
  <c r="F44" i="6"/>
  <c r="F43" i="6"/>
  <c r="F40" i="6"/>
  <c r="F38" i="6"/>
  <c r="F47" i="6" s="1"/>
  <c r="F48" i="6" s="1"/>
  <c r="F34" i="6"/>
  <c r="F31" i="6"/>
  <c r="F30" i="6"/>
  <c r="E25" i="6"/>
  <c r="E47" i="6" s="1"/>
  <c r="E48" i="6" s="1"/>
  <c r="E51" i="6" s="1"/>
  <c r="F23" i="6"/>
  <c r="F22" i="6"/>
  <c r="F21" i="6"/>
  <c r="F20" i="6"/>
  <c r="F19" i="6"/>
  <c r="F18" i="6"/>
  <c r="F17" i="6"/>
  <c r="F16" i="6"/>
  <c r="F14" i="6"/>
  <c r="F12" i="6"/>
  <c r="F11" i="6"/>
  <c r="F10" i="6"/>
  <c r="E26" i="5"/>
  <c r="D26" i="5"/>
  <c r="F21" i="5"/>
  <c r="F20" i="5"/>
  <c r="F19" i="5"/>
  <c r="F15" i="5"/>
  <c r="F14" i="5"/>
  <c r="F8" i="5"/>
  <c r="F51" i="6" l="1"/>
  <c r="F55" i="6" s="1"/>
  <c r="F56" i="6" s="1"/>
  <c r="E25" i="4"/>
  <c r="F23" i="4"/>
  <c r="F22" i="4"/>
  <c r="F21" i="4"/>
  <c r="F53" i="4" l="1"/>
  <c r="F48" i="4"/>
  <c r="F45" i="4"/>
  <c r="F44" i="4"/>
  <c r="F43" i="4"/>
  <c r="F42" i="4"/>
  <c r="F39" i="4"/>
  <c r="F37" i="4"/>
  <c r="F31" i="4"/>
  <c r="F30" i="4"/>
  <c r="F20" i="4"/>
  <c r="F19" i="4"/>
  <c r="F18" i="4"/>
  <c r="F17" i="4"/>
  <c r="F16" i="4"/>
  <c r="F14" i="4"/>
  <c r="F12" i="4"/>
  <c r="F11" i="4"/>
  <c r="F10" i="4"/>
  <c r="E28" i="3"/>
  <c r="D28" i="3"/>
  <c r="F26" i="3"/>
  <c r="F23" i="3"/>
  <c r="F22" i="3"/>
  <c r="F19" i="3"/>
  <c r="F18" i="3"/>
  <c r="F17" i="3"/>
  <c r="F14" i="3"/>
  <c r="F13" i="3"/>
  <c r="F12" i="3"/>
  <c r="F8" i="3"/>
  <c r="F38" i="2"/>
  <c r="D36" i="2"/>
  <c r="F33" i="2"/>
  <c r="F30" i="2"/>
  <c r="E29" i="1"/>
  <c r="D29" i="1"/>
  <c r="F28" i="1"/>
  <c r="F27" i="1"/>
  <c r="F26" i="1"/>
  <c r="F24" i="1"/>
  <c r="F23" i="1"/>
  <c r="F20" i="1"/>
  <c r="F18" i="1"/>
  <c r="F15" i="1"/>
  <c r="F8" i="1"/>
  <c r="E50" i="4" l="1"/>
  <c r="E54" i="4" s="1"/>
  <c r="D50" i="4"/>
  <c r="D54" i="4" s="1"/>
  <c r="F46" i="4"/>
  <c r="F28" i="3"/>
  <c r="D37" i="2"/>
  <c r="D39" i="2" s="1"/>
  <c r="D43" i="2" s="1"/>
  <c r="D44" i="2" s="1"/>
  <c r="E39" i="2"/>
  <c r="F29" i="1"/>
  <c r="F50" i="4" l="1"/>
  <c r="F54" i="4" s="1"/>
  <c r="F55" i="4" s="1"/>
  <c r="F39" i="2"/>
  <c r="E20" i="2"/>
  <c r="E21" i="2"/>
  <c r="E14" i="2"/>
</calcChain>
</file>

<file path=xl/sharedStrings.xml><?xml version="1.0" encoding="utf-8"?>
<sst xmlns="http://schemas.openxmlformats.org/spreadsheetml/2006/main" count="304" uniqueCount="99">
  <si>
    <t>Agency Name:</t>
  </si>
  <si>
    <t xml:space="preserve">Project Name:  </t>
  </si>
  <si>
    <t>Stage I</t>
  </si>
  <si>
    <t>SUPPORT/ REVENUE</t>
  </si>
  <si>
    <t>Requested from CHE</t>
  </si>
  <si>
    <t>Other
Support/Revenue</t>
  </si>
  <si>
    <t>Total Support/Revenue</t>
  </si>
  <si>
    <t>Amount requested from CHE</t>
  </si>
  <si>
    <t xml:space="preserve"> </t>
  </si>
  <si>
    <t>Cash Committed from Other Sources</t>
  </si>
  <si>
    <t xml:space="preserve">   </t>
  </si>
  <si>
    <t>Cash Anticipated from Other Sources</t>
  </si>
  <si>
    <t xml:space="preserve">Project-Related Income/Revenue </t>
  </si>
  <si>
    <t>Project-Related In-Kind Support</t>
  </si>
  <si>
    <t xml:space="preserve">Other Support </t>
  </si>
  <si>
    <t xml:space="preserve">Total </t>
  </si>
  <si>
    <t>Click on Expenses Tab to complete your proposed budget.</t>
  </si>
  <si>
    <t>EXPENSES</t>
  </si>
  <si>
    <t>FTE</t>
  </si>
  <si>
    <t>Requested from
CHE</t>
  </si>
  <si>
    <t>Other
Support /Revenue</t>
  </si>
  <si>
    <t xml:space="preserve">Total
Expenses </t>
  </si>
  <si>
    <t xml:space="preserve">Personnel   </t>
  </si>
  <si>
    <r>
      <t xml:space="preserve">Salaries </t>
    </r>
    <r>
      <rPr>
        <sz val="8"/>
        <rFont val="Arial"/>
        <family val="2"/>
      </rPr>
      <t>(list positions and FTE)</t>
    </r>
  </si>
  <si>
    <r>
      <t>Payroll Taxes/Benefits</t>
    </r>
    <r>
      <rPr>
        <sz val="8"/>
        <rFont val="Arial"/>
        <family val="2"/>
      </rPr>
      <t xml:space="preserve"> (specify)</t>
    </r>
  </si>
  <si>
    <t xml:space="preserve">  Subtotal Personnel</t>
  </si>
  <si>
    <t xml:space="preserve">Operating </t>
  </si>
  <si>
    <t>Office Operations</t>
  </si>
  <si>
    <t>(Telephone, postage, office</t>
  </si>
  <si>
    <t>supplies/equipment, printing, mileage)</t>
  </si>
  <si>
    <t xml:space="preserve">Training &amp; Education </t>
  </si>
  <si>
    <t>(Professional development, travel,</t>
  </si>
  <si>
    <t>educational materials)</t>
  </si>
  <si>
    <t>Medical Supplies</t>
  </si>
  <si>
    <t>Equipment</t>
  </si>
  <si>
    <t>(Equipment, technology)</t>
  </si>
  <si>
    <t>Facility</t>
  </si>
  <si>
    <t xml:space="preserve">(Rent/Utilities) </t>
  </si>
  <si>
    <t>Facility Improvement</t>
  </si>
  <si>
    <t>Construction</t>
  </si>
  <si>
    <t>Facility-Related Equipment</t>
  </si>
  <si>
    <t>Professional Services (Architect, etc.)</t>
  </si>
  <si>
    <r>
      <t>Other</t>
    </r>
    <r>
      <rPr>
        <sz val="8"/>
        <rFont val="Arial"/>
        <family val="2"/>
      </rPr>
      <t xml:space="preserve"> (Identify)</t>
    </r>
  </si>
  <si>
    <t xml:space="preserve">  Subtotal Operating</t>
  </si>
  <si>
    <t>Subtotal Expenses*</t>
  </si>
  <si>
    <r>
      <rPr>
        <b/>
        <sz val="10"/>
        <rFont val="Arial"/>
        <family val="2"/>
      </rPr>
      <t>Indirect</t>
    </r>
    <r>
      <rPr>
        <sz val="10"/>
        <rFont val="Arial"/>
        <family val="2"/>
      </rPr>
      <t xml:space="preserve"> (</t>
    </r>
    <r>
      <rPr>
        <i/>
        <sz val="8"/>
        <rFont val="Arial"/>
        <family val="2"/>
      </rPr>
      <t>Not to exceed 10% of subtotal expenses requested from CHE)*</t>
    </r>
  </si>
  <si>
    <t xml:space="preserve">Total Expenses </t>
  </si>
  <si>
    <t>DIFFERENCE</t>
  </si>
  <si>
    <t xml:space="preserve">TOTAL SUPPORT/REVENUE </t>
  </si>
  <si>
    <t>(TOTAL EXPENSES)</t>
  </si>
  <si>
    <t>INTERNATIONAL AMERICAN RELIEF SOCIETY IARS</t>
  </si>
  <si>
    <t>Psychosocial support to Transitional housing facility for the reintegration of homeless men</t>
  </si>
  <si>
    <t>Board members contributions</t>
  </si>
  <si>
    <t xml:space="preserve">Public Welfare Foundation  </t>
  </si>
  <si>
    <t>Well Fargo Foundation</t>
  </si>
  <si>
    <t>Abel Foundation</t>
  </si>
  <si>
    <t>Global Giving</t>
  </si>
  <si>
    <t>Give to Lincoln Day</t>
  </si>
  <si>
    <t xml:space="preserve">singing for Change </t>
  </si>
  <si>
    <t>New Earth Foundation</t>
  </si>
  <si>
    <t>Food Bank</t>
  </si>
  <si>
    <t>Year One Budget  2019</t>
  </si>
  <si>
    <t>Transitional housing facility for the reintegration of homeless men( Casa De la Divina Providencia)</t>
  </si>
  <si>
    <t>Year One Budget 2019</t>
  </si>
  <si>
    <t>Executive Director</t>
  </si>
  <si>
    <t>Development Director</t>
  </si>
  <si>
    <t>Administrative Assistant</t>
  </si>
  <si>
    <t>Shelter Manager</t>
  </si>
  <si>
    <t>Exec.dir. (FICA,Unemployment,Retment.Health).</t>
  </si>
  <si>
    <t>Dev. Dir.(FICA,Unemployment,Retment.Health)</t>
  </si>
  <si>
    <t>Adm.Ass.(FICA,Unemployment,Retment.Health)</t>
  </si>
  <si>
    <t>Shelter Man(FICA,Unemployment,Retment.Health)</t>
  </si>
  <si>
    <t>Gardner Foundation</t>
  </si>
  <si>
    <t xml:space="preserve">Volunteers </t>
  </si>
  <si>
    <t>Schwan's Cares Campaign</t>
  </si>
  <si>
    <t>Psychosocial support Transitional Housing Facility for the reintegration of homeless men</t>
  </si>
  <si>
    <t>Board Directors</t>
  </si>
  <si>
    <t>Fudraising Event</t>
  </si>
  <si>
    <t xml:space="preserve">THE ETHEL S. ABBOTT CHARITABLE FOUNDATION     </t>
  </si>
  <si>
    <t>Sherwood Foundation</t>
  </si>
  <si>
    <t xml:space="preserve"> Food Bank</t>
  </si>
  <si>
    <t>Case Workers</t>
  </si>
  <si>
    <t>Year Two Budget 2020</t>
  </si>
  <si>
    <t>Adminsitrative Assistant</t>
  </si>
  <si>
    <t>Programs Director</t>
  </si>
  <si>
    <t>Finances and Budgeting Director</t>
  </si>
  <si>
    <t>Exec.dir. (FICA,Unemployment,Retment.Health)</t>
  </si>
  <si>
    <t>Finances and Budgeting Director(FICA,Unemployment,Retment)</t>
  </si>
  <si>
    <t>Programs Director(FICA,Unemployment,Retment.Health)</t>
  </si>
  <si>
    <t>Shelter Manager(FICA,Unemployment,Retment.Health)</t>
  </si>
  <si>
    <t>Adminsitrative Assistant(FICA,Unemployment,Retment.Health)</t>
  </si>
  <si>
    <t>Cae Workers (FICA,Unemployment,Retment.Health)</t>
  </si>
  <si>
    <t>Government funds</t>
  </si>
  <si>
    <t>Year Three Budget 2021</t>
  </si>
  <si>
    <t xml:space="preserve"> DIFFERENCE from FY</t>
  </si>
  <si>
    <t xml:space="preserve">             INTERNATIONAL AMERICAN RELIEF SOCIETY IARS</t>
  </si>
  <si>
    <t xml:space="preserve">    Psychosocial support Transitional Housing Facility for the reintegration of homeless men</t>
  </si>
  <si>
    <t>Fundraising event</t>
  </si>
  <si>
    <t xml:space="preserve"> Government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</si>
</sst>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i/>
      <sz val="10"/>
      <color theme="1"/>
      <name val="Arial"/>
      <family val="2"/>
    </font>
    <font>
      <b/>
      <i/>
      <sz val="9"/>
      <name val="Arial"/>
      <family val="2"/>
    </font>
    <font>
      <b/>
      <i/>
      <sz val="9"/>
      <color rgb="FFFF0000"/>
      <name val="Arial"/>
      <family val="2"/>
    </font>
    <font>
      <sz val="10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1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2" borderId="6" xfId="0" applyFill="1" applyBorder="1" applyAlignment="1" applyProtection="1">
      <alignment vertical="center"/>
    </xf>
    <xf numFmtId="164" fontId="5" fillId="2" borderId="7" xfId="0" applyNumberFormat="1" applyFont="1" applyFill="1" applyBorder="1" applyAlignment="1" applyProtection="1">
      <alignment horizontal="right" vertical="center" wrapText="1"/>
      <protection locked="0"/>
    </xf>
    <xf numFmtId="164" fontId="6" fillId="4" borderId="6" xfId="0" applyNumberFormat="1" applyFont="1" applyFill="1" applyBorder="1" applyAlignment="1" applyProtection="1">
      <alignment horizontal="right" vertical="center" wrapText="1"/>
    </xf>
    <xf numFmtId="164" fontId="5" fillId="2" borderId="7" xfId="0" applyNumberFormat="1" applyFont="1" applyFill="1" applyBorder="1" applyAlignment="1" applyProtection="1">
      <alignment horizontal="right" vertical="center" wrapText="1"/>
    </xf>
    <xf numFmtId="0" fontId="7" fillId="0" borderId="0" xfId="0" applyFont="1"/>
    <xf numFmtId="164" fontId="8" fillId="4" borderId="11" xfId="0" applyNumberFormat="1" applyFont="1" applyFill="1" applyBorder="1" applyAlignment="1" applyProtection="1">
      <alignment horizontal="right" vertical="center" wrapText="1"/>
    </xf>
    <xf numFmtId="164" fontId="8" fillId="4" borderId="1" xfId="0" applyNumberFormat="1" applyFont="1" applyFill="1" applyBorder="1" applyAlignment="1" applyProtection="1">
      <alignment horizontal="right" vertical="center" wrapText="1"/>
    </xf>
    <xf numFmtId="164" fontId="8" fillId="2" borderId="12" xfId="0" applyNumberFormat="1" applyFont="1" applyFill="1" applyBorder="1" applyAlignment="1" applyProtection="1">
      <alignment horizontal="right" vertical="center" wrapText="1"/>
    </xf>
    <xf numFmtId="164" fontId="10" fillId="4" borderId="16" xfId="0" applyNumberFormat="1" applyFont="1" applyFill="1" applyBorder="1" applyAlignment="1" applyProtection="1">
      <alignment horizontal="right" vertical="center" wrapText="1"/>
    </xf>
    <xf numFmtId="164" fontId="10" fillId="3" borderId="14" xfId="0" applyNumberFormat="1" applyFont="1" applyFill="1" applyBorder="1" applyAlignment="1" applyProtection="1">
      <alignment horizontal="right" vertical="center" wrapText="1"/>
    </xf>
    <xf numFmtId="164" fontId="10" fillId="2" borderId="16" xfId="0" applyNumberFormat="1" applyFont="1" applyFill="1" applyBorder="1" applyAlignment="1" applyProtection="1">
      <alignment horizontal="right" vertical="center" wrapText="1"/>
    </xf>
    <xf numFmtId="164" fontId="10" fillId="3" borderId="1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4" xfId="0" applyBorder="1" applyAlignment="1" applyProtection="1">
      <alignment vertical="center"/>
    </xf>
    <xf numFmtId="164" fontId="2" fillId="4" borderId="16" xfId="0" applyNumberFormat="1" applyFont="1" applyFill="1" applyBorder="1" applyAlignment="1" applyProtection="1">
      <alignment horizontal="right"/>
    </xf>
    <xf numFmtId="164" fontId="2" fillId="3" borderId="14" xfId="0" applyNumberFormat="1" applyFont="1" applyFill="1" applyBorder="1" applyAlignment="1" applyProtection="1">
      <alignment horizontal="right"/>
    </xf>
    <xf numFmtId="164" fontId="10" fillId="4" borderId="20" xfId="0" applyNumberFormat="1" applyFont="1" applyFill="1" applyBorder="1" applyAlignment="1" applyProtection="1">
      <alignment horizontal="right" vertical="center" wrapText="1"/>
    </xf>
    <xf numFmtId="164" fontId="1" fillId="2" borderId="7" xfId="0" applyNumberFormat="1" applyFont="1" applyFill="1" applyBorder="1" applyAlignment="1">
      <alignment horizontal="right"/>
    </xf>
    <xf numFmtId="164" fontId="1" fillId="3" borderId="6" xfId="0" applyNumberFormat="1" applyFont="1" applyFill="1" applyBorder="1" applyAlignment="1" applyProtection="1">
      <alignment horizontal="right"/>
    </xf>
    <xf numFmtId="164" fontId="1" fillId="2" borderId="7" xfId="0" applyNumberFormat="1" applyFont="1" applyFill="1" applyBorder="1" applyAlignment="1" applyProtection="1">
      <alignment horizontal="right"/>
    </xf>
    <xf numFmtId="0" fontId="3" fillId="0" borderId="0" xfId="0" applyFont="1" applyBorder="1"/>
    <xf numFmtId="164" fontId="3" fillId="0" borderId="0" xfId="0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/>
    <xf numFmtId="0" fontId="0" fillId="0" borderId="0" xfId="0" applyAlignment="1"/>
    <xf numFmtId="0" fontId="2" fillId="0" borderId="0" xfId="0" applyFont="1" applyAlignment="1"/>
    <xf numFmtId="0" fontId="0" fillId="0" borderId="0" xfId="0" applyBorder="1" applyAlignment="1"/>
    <xf numFmtId="0" fontId="1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1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top" wrapText="1"/>
    </xf>
    <xf numFmtId="0" fontId="13" fillId="2" borderId="26" xfId="0" applyFont="1" applyFill="1" applyBorder="1" applyAlignment="1">
      <alignment horizontal="center"/>
    </xf>
    <xf numFmtId="164" fontId="13" fillId="2" borderId="27" xfId="0" applyNumberFormat="1" applyFont="1" applyFill="1" applyBorder="1" applyAlignment="1">
      <alignment wrapText="1"/>
    </xf>
    <xf numFmtId="0" fontId="13" fillId="3" borderId="26" xfId="0" applyFont="1" applyFill="1" applyBorder="1" applyAlignment="1">
      <alignment vertical="center" wrapText="1"/>
    </xf>
    <xf numFmtId="0" fontId="13" fillId="2" borderId="28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/>
    </xf>
    <xf numFmtId="164" fontId="1" fillId="2" borderId="26" xfId="0" applyNumberFormat="1" applyFont="1" applyFill="1" applyBorder="1" applyAlignment="1">
      <alignment wrapText="1"/>
    </xf>
    <xf numFmtId="164" fontId="1" fillId="3" borderId="27" xfId="0" applyNumberFormat="1" applyFont="1" applyFill="1" applyBorder="1" applyAlignment="1">
      <alignment wrapText="1"/>
    </xf>
    <xf numFmtId="164" fontId="1" fillId="2" borderId="30" xfId="0" applyNumberFormat="1" applyFont="1" applyFill="1" applyBorder="1" applyAlignment="1">
      <alignment wrapText="1"/>
    </xf>
    <xf numFmtId="2" fontId="2" fillId="0" borderId="29" xfId="0" applyNumberFormat="1" applyFont="1" applyBorder="1" applyAlignment="1" applyProtection="1">
      <protection locked="0"/>
    </xf>
    <xf numFmtId="164" fontId="2" fillId="0" borderId="29" xfId="0" applyNumberFormat="1" applyFont="1" applyBorder="1" applyProtection="1">
      <protection locked="0"/>
    </xf>
    <xf numFmtId="164" fontId="2" fillId="3" borderId="31" xfId="0" applyNumberFormat="1" applyFont="1" applyFill="1" applyBorder="1" applyProtection="1">
      <protection locked="0"/>
    </xf>
    <xf numFmtId="164" fontId="2" fillId="0" borderId="15" xfId="0" applyNumberFormat="1" applyFont="1" applyBorder="1" applyProtection="1">
      <protection locked="0"/>
    </xf>
    <xf numFmtId="2" fontId="2" fillId="0" borderId="29" xfId="0" applyNumberFormat="1" applyFont="1" applyBorder="1" applyAlignment="1" applyProtection="1"/>
    <xf numFmtId="164" fontId="1" fillId="2" borderId="31" xfId="0" applyNumberFormat="1" applyFont="1" applyFill="1" applyBorder="1" applyProtection="1"/>
    <xf numFmtId="164" fontId="1" fillId="3" borderId="31" xfId="0" applyNumberFormat="1" applyFont="1" applyFill="1" applyBorder="1" applyProtection="1"/>
    <xf numFmtId="2" fontId="2" fillId="0" borderId="32" xfId="0" applyNumberFormat="1" applyFont="1" applyBorder="1" applyAlignment="1" applyProtection="1"/>
    <xf numFmtId="164" fontId="2" fillId="0" borderId="33" xfId="0" applyNumberFormat="1" applyFont="1" applyBorder="1" applyProtection="1"/>
    <xf numFmtId="164" fontId="2" fillId="3" borderId="33" xfId="0" applyNumberFormat="1" applyFont="1" applyFill="1" applyBorder="1" applyProtection="1"/>
    <xf numFmtId="164" fontId="2" fillId="0" borderId="19" xfId="0" applyNumberFormat="1" applyFont="1" applyBorder="1" applyProtection="1"/>
    <xf numFmtId="0" fontId="2" fillId="5" borderId="5" xfId="0" applyFont="1" applyFill="1" applyBorder="1" applyAlignment="1" applyProtection="1"/>
    <xf numFmtId="0" fontId="0" fillId="5" borderId="6" xfId="0" applyFill="1" applyBorder="1" applyAlignment="1" applyProtection="1"/>
    <xf numFmtId="2" fontId="2" fillId="5" borderId="22" xfId="0" applyNumberFormat="1" applyFont="1" applyFill="1" applyBorder="1" applyAlignment="1" applyProtection="1"/>
    <xf numFmtId="164" fontId="2" fillId="5" borderId="23" xfId="0" applyNumberFormat="1" applyFont="1" applyFill="1" applyBorder="1" applyProtection="1"/>
    <xf numFmtId="164" fontId="2" fillId="5" borderId="22" xfId="0" applyNumberFormat="1" applyFont="1" applyFill="1" applyBorder="1" applyProtection="1"/>
    <xf numFmtId="164" fontId="2" fillId="5" borderId="21" xfId="0" applyNumberFormat="1" applyFont="1" applyFill="1" applyBorder="1" applyProtection="1"/>
    <xf numFmtId="0" fontId="1" fillId="2" borderId="34" xfId="0" applyFont="1" applyFill="1" applyBorder="1" applyAlignment="1"/>
    <xf numFmtId="0" fontId="2" fillId="2" borderId="1" xfId="0" applyFont="1" applyFill="1" applyBorder="1" applyAlignment="1"/>
    <xf numFmtId="0" fontId="2" fillId="5" borderId="26" xfId="0" applyFont="1" applyFill="1" applyBorder="1" applyAlignment="1"/>
    <xf numFmtId="0" fontId="2" fillId="2" borderId="27" xfId="0" applyFont="1" applyFill="1" applyBorder="1" applyAlignment="1"/>
    <xf numFmtId="0" fontId="2" fillId="2" borderId="30" xfId="0" applyFont="1" applyFill="1" applyBorder="1" applyAlignment="1"/>
    <xf numFmtId="0" fontId="2" fillId="5" borderId="29" xfId="0" applyFont="1" applyFill="1" applyBorder="1" applyAlignment="1"/>
    <xf numFmtId="164" fontId="2" fillId="2" borderId="26" xfId="0" applyNumberFormat="1" applyFon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164" fontId="2" fillId="2" borderId="36" xfId="0" applyNumberFormat="1" applyFont="1" applyFill="1" applyBorder="1" applyProtection="1">
      <protection locked="0"/>
    </xf>
    <xf numFmtId="0" fontId="2" fillId="5" borderId="29" xfId="0" applyFont="1" applyFill="1" applyBorder="1" applyAlignment="1" applyProtection="1"/>
    <xf numFmtId="164" fontId="2" fillId="0" borderId="29" xfId="0" applyNumberFormat="1" applyFont="1" applyBorder="1" applyProtection="1"/>
    <xf numFmtId="164" fontId="2" fillId="3" borderId="14" xfId="0" applyNumberFormat="1" applyFont="1" applyFill="1" applyBorder="1" applyProtection="1"/>
    <xf numFmtId="164" fontId="2" fillId="2" borderId="29" xfId="0" applyNumberFormat="1" applyFont="1" applyFill="1" applyBorder="1" applyProtection="1"/>
    <xf numFmtId="0" fontId="2" fillId="2" borderId="37" xfId="0" applyFont="1" applyFill="1" applyBorder="1" applyProtection="1"/>
    <xf numFmtId="49" fontId="2" fillId="2" borderId="0" xfId="0" applyNumberFormat="1" applyFont="1" applyFill="1" applyBorder="1" applyAlignment="1" applyProtection="1">
      <alignment horizontal="right"/>
    </xf>
    <xf numFmtId="164" fontId="2" fillId="2" borderId="38" xfId="0" applyNumberFormat="1" applyFont="1" applyFill="1" applyBorder="1" applyProtection="1"/>
    <xf numFmtId="164" fontId="2" fillId="3" borderId="39" xfId="0" applyNumberFormat="1" applyFont="1" applyFill="1" applyBorder="1" applyProtection="1"/>
    <xf numFmtId="164" fontId="2" fillId="2" borderId="29" xfId="0" applyNumberFormat="1" applyFont="1" applyFill="1" applyBorder="1" applyProtection="1">
      <protection locked="0"/>
    </xf>
    <xf numFmtId="164" fontId="2" fillId="3" borderId="14" xfId="0" applyNumberFormat="1" applyFont="1" applyFill="1" applyBorder="1" applyProtection="1">
      <protection locked="0"/>
    </xf>
    <xf numFmtId="164" fontId="2" fillId="2" borderId="40" xfId="0" applyNumberFormat="1" applyFont="1" applyFill="1" applyBorder="1" applyProtection="1"/>
    <xf numFmtId="164" fontId="2" fillId="3" borderId="0" xfId="0" applyNumberFormat="1" applyFont="1" applyFill="1" applyBorder="1" applyProtection="1"/>
    <xf numFmtId="164" fontId="2" fillId="2" borderId="26" xfId="0" applyNumberFormat="1" applyFont="1" applyFill="1" applyBorder="1" applyProtection="1"/>
    <xf numFmtId="164" fontId="2" fillId="3" borderId="1" xfId="0" applyNumberFormat="1" applyFont="1" applyFill="1" applyBorder="1" applyProtection="1"/>
    <xf numFmtId="0" fontId="2" fillId="2" borderId="13" xfId="0" applyFont="1" applyFill="1" applyBorder="1" applyProtection="1"/>
    <xf numFmtId="49" fontId="2" fillId="2" borderId="14" xfId="0" applyNumberFormat="1" applyFont="1" applyFill="1" applyBorder="1" applyAlignment="1" applyProtection="1">
      <alignment horizontal="right"/>
    </xf>
    <xf numFmtId="0" fontId="2" fillId="5" borderId="29" xfId="0" applyFont="1" applyFill="1" applyBorder="1" applyAlignment="1" applyProtection="1">
      <protection locked="0"/>
    </xf>
    <xf numFmtId="164" fontId="2" fillId="2" borderId="38" xfId="0" applyNumberFormat="1" applyFont="1" applyFill="1" applyBorder="1" applyProtection="1">
      <protection locked="0"/>
    </xf>
    <xf numFmtId="164" fontId="2" fillId="3" borderId="39" xfId="0" applyNumberFormat="1" applyFont="1" applyFill="1" applyBorder="1" applyProtection="1">
      <protection locked="0"/>
    </xf>
    <xf numFmtId="0" fontId="2" fillId="5" borderId="32" xfId="0" applyFont="1" applyFill="1" applyBorder="1" applyAlignment="1" applyProtection="1"/>
    <xf numFmtId="164" fontId="2" fillId="2" borderId="33" xfId="0" applyNumberFormat="1" applyFont="1" applyFill="1" applyBorder="1" applyProtection="1"/>
    <xf numFmtId="164" fontId="2" fillId="2" borderId="41" xfId="0" applyNumberFormat="1" applyFont="1" applyFill="1" applyBorder="1" applyProtection="1"/>
    <xf numFmtId="49" fontId="1" fillId="2" borderId="5" xfId="0" applyNumberFormat="1" applyFont="1" applyFill="1" applyBorder="1" applyAlignment="1" applyProtection="1">
      <alignment horizontal="left"/>
    </xf>
    <xf numFmtId="0" fontId="13" fillId="2" borderId="6" xfId="0" applyFont="1" applyFill="1" applyBorder="1" applyAlignment="1" applyProtection="1">
      <alignment horizontal="left"/>
    </xf>
    <xf numFmtId="0" fontId="13" fillId="5" borderId="22" xfId="0" applyFont="1" applyFill="1" applyBorder="1" applyAlignment="1" applyProtection="1"/>
    <xf numFmtId="164" fontId="9" fillId="2" borderId="24" xfId="0" applyNumberFormat="1" applyFont="1" applyFill="1" applyBorder="1" applyAlignment="1" applyProtection="1"/>
    <xf numFmtId="164" fontId="9" fillId="3" borderId="22" xfId="0" applyNumberFormat="1" applyFont="1" applyFill="1" applyBorder="1" applyAlignment="1" applyProtection="1"/>
    <xf numFmtId="0" fontId="0" fillId="5" borderId="26" xfId="0" applyFill="1" applyBorder="1" applyAlignment="1"/>
    <xf numFmtId="164" fontId="9" fillId="0" borderId="26" xfId="0" applyNumberFormat="1" applyFont="1" applyBorder="1" applyAlignment="1" applyProtection="1">
      <protection locked="0"/>
    </xf>
    <xf numFmtId="164" fontId="9" fillId="5" borderId="27" xfId="0" applyNumberFormat="1" applyFont="1" applyFill="1" applyBorder="1" applyAlignment="1" applyProtection="1"/>
    <xf numFmtId="164" fontId="9" fillId="0" borderId="30" xfId="0" applyNumberFormat="1" applyFont="1" applyBorder="1" applyAlignment="1" applyProtection="1">
      <protection locked="0"/>
    </xf>
    <xf numFmtId="0" fontId="0" fillId="5" borderId="32" xfId="0" applyFill="1" applyBorder="1" applyAlignment="1"/>
    <xf numFmtId="164" fontId="2" fillId="0" borderId="32" xfId="0" applyNumberFormat="1" applyFont="1" applyBorder="1" applyAlignment="1" applyProtection="1">
      <protection locked="0"/>
    </xf>
    <xf numFmtId="164" fontId="2" fillId="3" borderId="33" xfId="0" applyNumberFormat="1" applyFont="1" applyFill="1" applyBorder="1" applyAlignment="1" applyProtection="1">
      <protection locked="0"/>
    </xf>
    <xf numFmtId="164" fontId="2" fillId="0" borderId="19" xfId="0" applyNumberFormat="1" applyFont="1" applyBorder="1" applyAlignment="1" applyProtection="1">
      <protection locked="0"/>
    </xf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5" borderId="35" xfId="0" applyFont="1" applyFill="1" applyBorder="1" applyAlignment="1"/>
    <xf numFmtId="164" fontId="1" fillId="2" borderId="23" xfId="0" applyNumberFormat="1" applyFont="1" applyFill="1" applyBorder="1" applyAlignment="1"/>
    <xf numFmtId="164" fontId="1" fillId="3" borderId="23" xfId="0" applyNumberFormat="1" applyFont="1" applyFill="1" applyBorder="1" applyAlignment="1"/>
    <xf numFmtId="164" fontId="1" fillId="2" borderId="21" xfId="0" applyNumberFormat="1" applyFont="1" applyFill="1" applyBorder="1" applyAlignment="1"/>
    <xf numFmtId="0" fontId="2" fillId="4" borderId="37" xfId="0" applyFont="1" applyFill="1" applyBorder="1" applyAlignment="1"/>
    <xf numFmtId="0" fontId="2" fillId="4" borderId="0" xfId="0" applyFont="1" applyFill="1" applyBorder="1" applyAlignment="1"/>
    <xf numFmtId="0" fontId="2" fillId="4" borderId="38" xfId="0" applyFont="1" applyFill="1" applyBorder="1" applyAlignment="1"/>
    <xf numFmtId="0" fontId="2" fillId="4" borderId="40" xfId="0" applyFont="1" applyFill="1" applyBorder="1" applyAlignment="1"/>
    <xf numFmtId="0" fontId="2" fillId="4" borderId="45" xfId="0" applyFont="1" applyFill="1" applyBorder="1" applyAlignment="1"/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164" fontId="1" fillId="2" borderId="26" xfId="0" applyNumberFormat="1" applyFont="1" applyFill="1" applyBorder="1"/>
    <xf numFmtId="164" fontId="1" fillId="3" borderId="27" xfId="0" applyNumberFormat="1" applyFont="1" applyFill="1" applyBorder="1"/>
    <xf numFmtId="164" fontId="1" fillId="2" borderId="30" xfId="0" applyNumberFormat="1" applyFont="1" applyFill="1" applyBorder="1"/>
    <xf numFmtId="0" fontId="2" fillId="5" borderId="29" xfId="0" applyFont="1" applyFill="1" applyBorder="1"/>
    <xf numFmtId="164" fontId="1" fillId="2" borderId="29" xfId="0" applyNumberFormat="1" applyFont="1" applyFill="1" applyBorder="1"/>
    <xf numFmtId="164" fontId="1" fillId="3" borderId="31" xfId="0" applyNumberFormat="1" applyFont="1" applyFill="1" applyBorder="1"/>
    <xf numFmtId="164" fontId="1" fillId="2" borderId="15" xfId="0" applyNumberFormat="1" applyFont="1" applyFill="1" applyBorder="1"/>
    <xf numFmtId="0" fontId="2" fillId="5" borderId="32" xfId="0" applyFont="1" applyFill="1" applyBorder="1" applyAlignment="1"/>
    <xf numFmtId="164" fontId="1" fillId="2" borderId="32" xfId="0" applyNumberFormat="1" applyFont="1" applyFill="1" applyBorder="1"/>
    <xf numFmtId="164" fontId="1" fillId="3" borderId="33" xfId="0" applyNumberFormat="1" applyFont="1" applyFill="1" applyBorder="1"/>
    <xf numFmtId="164" fontId="1" fillId="2" borderId="19" xfId="0" applyNumberFormat="1" applyFont="1" applyFill="1" applyBorder="1"/>
    <xf numFmtId="0" fontId="3" fillId="3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164" fontId="10" fillId="4" borderId="16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5" xfId="0" applyFont="1" applyFill="1" applyBorder="1"/>
    <xf numFmtId="0" fontId="1" fillId="2" borderId="6" xfId="0" applyFont="1" applyFill="1" applyBorder="1"/>
    <xf numFmtId="0" fontId="1" fillId="0" borderId="0" xfId="0" applyFont="1" applyBorder="1" applyAlignment="1" applyProtection="1"/>
    <xf numFmtId="0" fontId="0" fillId="0" borderId="0" xfId="0" applyAlignment="1" applyProtection="1"/>
    <xf numFmtId="0" fontId="2" fillId="0" borderId="0" xfId="0" applyFont="1" applyAlignment="1" applyProtection="1"/>
    <xf numFmtId="0" fontId="0" fillId="0" borderId="0" xfId="0" applyBorder="1" applyAlignment="1" applyProtection="1"/>
    <xf numFmtId="0" fontId="1" fillId="2" borderId="5" xfId="0" applyFont="1" applyFill="1" applyBorder="1" applyAlignment="1" applyProtection="1">
      <alignment vertical="top"/>
    </xf>
    <xf numFmtId="0" fontId="2" fillId="2" borderId="6" xfId="0" applyFont="1" applyFill="1" applyBorder="1" applyAlignment="1" applyProtection="1">
      <alignment vertical="top"/>
    </xf>
    <xf numFmtId="0" fontId="1" fillId="2" borderId="22" xfId="0" applyFont="1" applyFill="1" applyBorder="1" applyAlignment="1" applyProtection="1">
      <alignment horizontal="center"/>
    </xf>
    <xf numFmtId="0" fontId="3" fillId="2" borderId="23" xfId="0" applyFont="1" applyFill="1" applyBorder="1" applyAlignment="1" applyProtection="1">
      <alignment horizont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top" wrapText="1"/>
    </xf>
    <xf numFmtId="0" fontId="13" fillId="2" borderId="26" xfId="0" applyFont="1" applyFill="1" applyBorder="1" applyAlignment="1" applyProtection="1">
      <alignment horizontal="center"/>
    </xf>
    <xf numFmtId="164" fontId="13" fillId="2" borderId="27" xfId="0" applyNumberFormat="1" applyFont="1" applyFill="1" applyBorder="1" applyAlignment="1" applyProtection="1">
      <alignment wrapText="1"/>
    </xf>
    <xf numFmtId="0" fontId="13" fillId="3" borderId="26" xfId="0" applyFont="1" applyFill="1" applyBorder="1" applyAlignment="1" applyProtection="1">
      <alignment vertical="center" wrapText="1"/>
    </xf>
    <xf numFmtId="0" fontId="13" fillId="2" borderId="28" xfId="0" applyFont="1" applyFill="1" applyBorder="1" applyAlignment="1" applyProtection="1">
      <alignment vertical="center" wrapText="1"/>
    </xf>
    <xf numFmtId="0" fontId="2" fillId="2" borderId="29" xfId="0" applyFont="1" applyFill="1" applyBorder="1" applyAlignment="1" applyProtection="1">
      <alignment horizontal="center"/>
    </xf>
    <xf numFmtId="164" fontId="1" fillId="2" borderId="26" xfId="0" applyNumberFormat="1" applyFont="1" applyFill="1" applyBorder="1" applyAlignment="1" applyProtection="1">
      <alignment wrapText="1"/>
    </xf>
    <xf numFmtId="164" fontId="1" fillId="3" borderId="27" xfId="0" applyNumberFormat="1" applyFont="1" applyFill="1" applyBorder="1" applyAlignment="1" applyProtection="1">
      <alignment wrapText="1"/>
    </xf>
    <xf numFmtId="164" fontId="1" fillId="2" borderId="30" xfId="0" applyNumberFormat="1" applyFont="1" applyFill="1" applyBorder="1" applyAlignment="1" applyProtection="1">
      <alignment wrapText="1"/>
    </xf>
    <xf numFmtId="0" fontId="2" fillId="5" borderId="26" xfId="0" applyFont="1" applyFill="1" applyBorder="1" applyAlignment="1" applyProtection="1"/>
    <xf numFmtId="164" fontId="1" fillId="3" borderId="27" xfId="0" applyNumberFormat="1" applyFont="1" applyFill="1" applyBorder="1" applyProtection="1"/>
    <xf numFmtId="164" fontId="1" fillId="2" borderId="30" xfId="0" applyNumberFormat="1" applyFont="1" applyFill="1" applyBorder="1" applyProtection="1"/>
    <xf numFmtId="0" fontId="2" fillId="5" borderId="29" xfId="0" applyFont="1" applyFill="1" applyBorder="1" applyProtection="1"/>
    <xf numFmtId="164" fontId="1" fillId="2" borderId="29" xfId="0" applyNumberFormat="1" applyFont="1" applyFill="1" applyBorder="1" applyProtection="1"/>
    <xf numFmtId="164" fontId="1" fillId="2" borderId="15" xfId="0" applyNumberFormat="1" applyFont="1" applyFill="1" applyBorder="1" applyProtection="1"/>
    <xf numFmtId="164" fontId="1" fillId="2" borderId="32" xfId="0" applyNumberFormat="1" applyFont="1" applyFill="1" applyBorder="1" applyProtection="1"/>
    <xf numFmtId="164" fontId="1" fillId="3" borderId="33" xfId="0" applyNumberFormat="1" applyFont="1" applyFill="1" applyBorder="1" applyProtection="1"/>
    <xf numFmtId="164" fontId="1" fillId="2" borderId="19" xfId="0" applyNumberFormat="1" applyFont="1" applyFill="1" applyBorder="1" applyProtection="1"/>
    <xf numFmtId="0" fontId="7" fillId="2" borderId="13" xfId="0" applyFont="1" applyFill="1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14" xfId="0" applyBorder="1" applyAlignment="1"/>
    <xf numFmtId="0" fontId="2" fillId="0" borderId="13" xfId="0" applyFont="1" applyBorder="1" applyAlignment="1" applyProtection="1"/>
    <xf numFmtId="0" fontId="2" fillId="2" borderId="13" xfId="0" applyFont="1" applyFill="1" applyBorder="1" applyAlignment="1" applyProtection="1"/>
    <xf numFmtId="0" fontId="0" fillId="2" borderId="14" xfId="0" applyFill="1" applyBorder="1" applyAlignment="1"/>
    <xf numFmtId="0" fontId="2" fillId="0" borderId="17" xfId="0" applyFont="1" applyBorder="1" applyAlignment="1" applyProtection="1"/>
    <xf numFmtId="49" fontId="2" fillId="0" borderId="13" xfId="0" applyNumberFormat="1" applyFont="1" applyBorder="1" applyAlignment="1" applyProtection="1">
      <alignment horizontal="left"/>
    </xf>
    <xf numFmtId="0" fontId="15" fillId="0" borderId="13" xfId="0" applyFont="1" applyBorder="1" applyAlignment="1" applyProtection="1"/>
    <xf numFmtId="0" fontId="15" fillId="2" borderId="13" xfId="0" applyFont="1" applyFill="1" applyBorder="1" applyAlignment="1" applyProtection="1"/>
    <xf numFmtId="49" fontId="2" fillId="2" borderId="13" xfId="0" applyNumberFormat="1" applyFont="1" applyFill="1" applyBorder="1" applyAlignment="1" applyProtection="1">
      <alignment horizontal="left"/>
    </xf>
    <xf numFmtId="0" fontId="0" fillId="2" borderId="14" xfId="0" applyFill="1" applyBorder="1" applyAlignment="1">
      <alignment horizontal="left"/>
    </xf>
    <xf numFmtId="0" fontId="2" fillId="2" borderId="13" xfId="0" applyFon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5" fillId="2" borderId="13" xfId="0" applyFont="1" applyFill="1" applyBorder="1" applyAlignment="1" applyProtection="1">
      <alignment horizontal="left"/>
    </xf>
    <xf numFmtId="0" fontId="15" fillId="2" borderId="14" xfId="0" applyFont="1" applyFill="1" applyBorder="1" applyAlignment="1">
      <alignment horizontal="left"/>
    </xf>
    <xf numFmtId="49" fontId="15" fillId="2" borderId="13" xfId="0" applyNumberFormat="1" applyFont="1" applyFill="1" applyBorder="1" applyAlignment="1" applyProtection="1">
      <alignment horizontal="left"/>
    </xf>
    <xf numFmtId="0" fontId="2" fillId="0" borderId="18" xfId="0" applyFont="1" applyBorder="1" applyAlignment="1" applyProtection="1"/>
    <xf numFmtId="49" fontId="2" fillId="0" borderId="25" xfId="0" applyNumberFormat="1" applyFont="1" applyBorder="1" applyAlignment="1" applyProtection="1">
      <alignment horizontal="left" wrapText="1"/>
    </xf>
    <xf numFmtId="0" fontId="2" fillId="0" borderId="42" xfId="0" applyFont="1" applyBorder="1" applyAlignment="1">
      <alignment horizontal="left" wrapText="1"/>
    </xf>
    <xf numFmtId="49" fontId="15" fillId="0" borderId="43" xfId="0" applyNumberFormat="1" applyFont="1" applyBorder="1" applyAlignment="1" applyProtection="1">
      <alignment horizontal="left"/>
    </xf>
    <xf numFmtId="0" fontId="2" fillId="0" borderId="44" xfId="0" applyFont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left"/>
    </xf>
    <xf numFmtId="0" fontId="2" fillId="2" borderId="46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13" xfId="0" applyFont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2" fillId="0" borderId="13" xfId="0" applyFont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14" xfId="0" applyBorder="1" applyAlignment="1"/>
    <xf numFmtId="0" fontId="2" fillId="0" borderId="13" xfId="0" applyFont="1" applyBorder="1" applyAlignment="1" applyProtection="1"/>
    <xf numFmtId="0" fontId="2" fillId="0" borderId="17" xfId="0" applyFont="1" applyBorder="1" applyAlignment="1" applyProtection="1"/>
    <xf numFmtId="49" fontId="2" fillId="0" borderId="13" xfId="0" applyNumberFormat="1" applyFont="1" applyBorder="1" applyAlignment="1" applyProtection="1">
      <alignment horizontal="left"/>
    </xf>
    <xf numFmtId="0" fontId="15" fillId="0" borderId="13" xfId="0" applyFont="1" applyBorder="1" applyAlignment="1" applyProtection="1"/>
    <xf numFmtId="0" fontId="15" fillId="2" borderId="13" xfId="0" applyFont="1" applyFill="1" applyBorder="1" applyAlignment="1" applyProtection="1"/>
    <xf numFmtId="0" fontId="0" fillId="2" borderId="14" xfId="0" applyFill="1" applyBorder="1" applyAlignment="1"/>
    <xf numFmtId="49" fontId="2" fillId="2" borderId="13" xfId="0" applyNumberFormat="1" applyFont="1" applyFill="1" applyBorder="1" applyAlignment="1" applyProtection="1">
      <alignment horizontal="left"/>
    </xf>
    <xf numFmtId="0" fontId="0" fillId="2" borderId="14" xfId="0" applyFill="1" applyBorder="1" applyAlignment="1">
      <alignment horizontal="left"/>
    </xf>
    <xf numFmtId="0" fontId="2" fillId="2" borderId="13" xfId="0" applyFont="1" applyFill="1" applyBorder="1" applyAlignment="1" applyProtection="1"/>
    <xf numFmtId="0" fontId="15" fillId="2" borderId="13" xfId="0" applyFont="1" applyFill="1" applyBorder="1" applyAlignment="1" applyProtection="1">
      <alignment horizontal="left"/>
    </xf>
    <xf numFmtId="0" fontId="15" fillId="2" borderId="14" xfId="0" applyFont="1" applyFill="1" applyBorder="1" applyAlignment="1">
      <alignment horizontal="left"/>
    </xf>
    <xf numFmtId="49" fontId="15" fillId="2" borderId="13" xfId="0" applyNumberFormat="1" applyFont="1" applyFill="1" applyBorder="1" applyAlignment="1" applyProtection="1">
      <alignment horizontal="left"/>
    </xf>
    <xf numFmtId="0" fontId="2" fillId="0" borderId="18" xfId="0" applyFont="1" applyBorder="1" applyAlignment="1" applyProtection="1"/>
    <xf numFmtId="49" fontId="2" fillId="0" borderId="25" xfId="0" applyNumberFormat="1" applyFont="1" applyBorder="1" applyAlignment="1" applyProtection="1">
      <alignment horizontal="left" wrapText="1"/>
    </xf>
    <xf numFmtId="0" fontId="2" fillId="0" borderId="42" xfId="0" applyFont="1" applyBorder="1" applyAlignment="1">
      <alignment horizontal="left" wrapText="1"/>
    </xf>
    <xf numFmtId="0" fontId="2" fillId="2" borderId="26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2" fillId="2" borderId="13" xfId="0" applyFon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49" fontId="15" fillId="0" borderId="43" xfId="0" applyNumberFormat="1" applyFont="1" applyBorder="1" applyAlignment="1" applyProtection="1">
      <alignment horizontal="left"/>
    </xf>
    <xf numFmtId="2" fontId="2" fillId="0" borderId="38" xfId="0" applyNumberFormat="1" applyFont="1" applyBorder="1" applyAlignment="1" applyProtection="1">
      <protection locked="0"/>
    </xf>
    <xf numFmtId="164" fontId="2" fillId="0" borderId="47" xfId="0" applyNumberFormat="1" applyFont="1" applyBorder="1" applyProtection="1">
      <protection locked="0"/>
    </xf>
    <xf numFmtId="164" fontId="2" fillId="3" borderId="47" xfId="0" applyNumberFormat="1" applyFont="1" applyFill="1" applyBorder="1" applyProtection="1">
      <protection locked="0"/>
    </xf>
    <xf numFmtId="164" fontId="2" fillId="0" borderId="48" xfId="0" applyNumberFormat="1" applyFont="1" applyBorder="1" applyProtection="1">
      <protection locked="0"/>
    </xf>
    <xf numFmtId="164" fontId="0" fillId="0" borderId="0" xfId="0" applyNumberFormat="1"/>
    <xf numFmtId="164" fontId="2" fillId="0" borderId="0" xfId="0" applyNumberFormat="1" applyFont="1"/>
    <xf numFmtId="164" fontId="2" fillId="3" borderId="35" xfId="0" applyNumberFormat="1" applyFont="1" applyFill="1" applyBorder="1" applyAlignment="1"/>
    <xf numFmtId="6" fontId="1" fillId="2" borderId="10" xfId="0" applyNumberFormat="1" applyFont="1" applyFill="1" applyBorder="1" applyAlignment="1">
      <alignment horizontal="left" vertical="center"/>
    </xf>
    <xf numFmtId="6" fontId="1" fillId="2" borderId="9" xfId="0" applyNumberFormat="1" applyFont="1" applyFill="1" applyBorder="1" applyAlignment="1">
      <alignment horizontal="left" vertical="center"/>
    </xf>
    <xf numFmtId="6" fontId="0" fillId="0" borderId="0" xfId="0" applyNumberFormat="1"/>
    <xf numFmtId="0" fontId="7" fillId="2" borderId="13" xfId="0" applyFont="1" applyFill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1" fillId="2" borderId="5" xfId="0" applyFont="1" applyFill="1" applyBorder="1" applyAlignment="1"/>
    <xf numFmtId="0" fontId="0" fillId="0" borderId="6" xfId="0" applyBorder="1" applyAlignment="1"/>
    <xf numFmtId="0" fontId="0" fillId="0" borderId="21" xfId="0" applyBorder="1" applyAlignment="1"/>
    <xf numFmtId="0" fontId="11" fillId="2" borderId="13" xfId="0" applyFont="1" applyFill="1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15" xfId="0" applyBorder="1" applyAlignment="1">
      <alignment vertical="center"/>
    </xf>
    <xf numFmtId="0" fontId="1" fillId="0" borderId="13" xfId="0" applyFont="1" applyBorder="1" applyAlignment="1" applyProtection="1"/>
    <xf numFmtId="0" fontId="2" fillId="0" borderId="14" xfId="0" applyFont="1" applyBorder="1" applyAlignment="1" applyProtection="1"/>
    <xf numFmtId="0" fontId="0" fillId="0" borderId="15" xfId="0" applyBorder="1" applyAlignment="1"/>
    <xf numFmtId="0" fontId="0" fillId="0" borderId="14" xfId="0" applyBorder="1" applyAlignment="1" applyProtection="1"/>
    <xf numFmtId="0" fontId="9" fillId="2" borderId="13" xfId="0" applyFont="1" applyFill="1" applyBorder="1" applyAlignment="1" applyProtection="1">
      <alignment vertical="center"/>
    </xf>
    <xf numFmtId="0" fontId="0" fillId="0" borderId="14" xfId="0" applyBorder="1" applyAlignment="1">
      <alignment vertical="center"/>
    </xf>
    <xf numFmtId="0" fontId="12" fillId="2" borderId="13" xfId="0" applyFont="1" applyFill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  <protection locked="0"/>
    </xf>
    <xf numFmtId="0" fontId="1" fillId="0" borderId="0" xfId="0" applyFont="1" applyBorder="1" applyAlignment="1"/>
    <xf numFmtId="0" fontId="0" fillId="0" borderId="0" xfId="0" applyBorder="1" applyAlignment="1"/>
    <xf numFmtId="0" fontId="4" fillId="2" borderId="5" xfId="0" applyFont="1" applyFill="1" applyBorder="1" applyAlignment="1" applyProtection="1">
      <alignment vertical="center"/>
    </xf>
    <xf numFmtId="0" fontId="0" fillId="2" borderId="6" xfId="0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14" xfId="0" applyFont="1" applyBorder="1" applyAlignment="1" applyProtection="1">
      <alignment vertical="center"/>
    </xf>
    <xf numFmtId="49" fontId="2" fillId="0" borderId="1" xfId="0" applyNumberFormat="1" applyFont="1" applyBorder="1" applyAlignment="1" applyProtection="1">
      <protection locked="0"/>
    </xf>
    <xf numFmtId="0" fontId="0" fillId="0" borderId="0" xfId="0" applyAlignment="1"/>
    <xf numFmtId="0" fontId="2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2" fillId="0" borderId="0" xfId="0" applyFont="1" applyAlignment="1"/>
    <xf numFmtId="49" fontId="15" fillId="2" borderId="13" xfId="0" applyNumberFormat="1" applyFont="1" applyFill="1" applyBorder="1" applyAlignment="1" applyProtection="1">
      <alignment horizontal="left"/>
    </xf>
    <xf numFmtId="0" fontId="15" fillId="2" borderId="14" xfId="0" applyFont="1" applyFill="1" applyBorder="1" applyAlignment="1">
      <alignment horizontal="left"/>
    </xf>
    <xf numFmtId="0" fontId="1" fillId="0" borderId="0" xfId="0" applyFont="1" applyAlignment="1"/>
    <xf numFmtId="0" fontId="2" fillId="0" borderId="17" xfId="0" applyFont="1" applyBorder="1" applyAlignment="1" applyProtection="1"/>
    <xf numFmtId="0" fontId="2" fillId="0" borderId="18" xfId="0" applyFont="1" applyBorder="1" applyAlignment="1" applyProtection="1"/>
    <xf numFmtId="49" fontId="2" fillId="0" borderId="25" xfId="0" applyNumberFormat="1" applyFont="1" applyBorder="1" applyAlignment="1" applyProtection="1">
      <alignment horizontal="left" wrapText="1"/>
    </xf>
    <xf numFmtId="0" fontId="2" fillId="0" borderId="42" xfId="0" applyFont="1" applyBorder="1" applyAlignment="1">
      <alignment horizontal="left" wrapText="1"/>
    </xf>
    <xf numFmtId="0" fontId="2" fillId="2" borderId="25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left"/>
    </xf>
    <xf numFmtId="0" fontId="2" fillId="2" borderId="46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15" fillId="2" borderId="13" xfId="0" applyFont="1" applyFill="1" applyBorder="1" applyAlignment="1" applyProtection="1"/>
    <xf numFmtId="0" fontId="0" fillId="2" borderId="14" xfId="0" applyFill="1" applyBorder="1" applyAlignment="1"/>
    <xf numFmtId="49" fontId="2" fillId="2" borderId="13" xfId="0" applyNumberFormat="1" applyFont="1" applyFill="1" applyBorder="1" applyAlignment="1" applyProtection="1">
      <alignment horizontal="left"/>
    </xf>
    <xf numFmtId="0" fontId="0" fillId="2" borderId="14" xfId="0" applyFill="1" applyBorder="1" applyAlignment="1">
      <alignment horizontal="left"/>
    </xf>
    <xf numFmtId="0" fontId="2" fillId="2" borderId="13" xfId="0" applyFont="1" applyFill="1" applyBorder="1" applyAlignment="1" applyProtection="1"/>
    <xf numFmtId="0" fontId="15" fillId="2" borderId="13" xfId="0" applyFont="1" applyFill="1" applyBorder="1" applyAlignment="1" applyProtection="1">
      <alignment horizontal="left"/>
    </xf>
    <xf numFmtId="0" fontId="2" fillId="0" borderId="13" xfId="0" applyFont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18" xfId="0" applyBorder="1" applyAlignment="1" applyProtection="1"/>
    <xf numFmtId="49" fontId="2" fillId="0" borderId="13" xfId="0" applyNumberFormat="1" applyFont="1" applyBorder="1" applyAlignment="1" applyProtection="1">
      <alignment horizontal="left"/>
    </xf>
    <xf numFmtId="0" fontId="0" fillId="0" borderId="14" xfId="0" applyBorder="1" applyAlignment="1"/>
    <xf numFmtId="0" fontId="15" fillId="0" borderId="13" xfId="0" applyFont="1" applyBorder="1" applyAlignment="1" applyProtection="1"/>
    <xf numFmtId="49" fontId="2" fillId="0" borderId="1" xfId="0" applyNumberFormat="1" applyFont="1" applyBorder="1" applyAlignment="1"/>
    <xf numFmtId="0" fontId="1" fillId="2" borderId="25" xfId="0" applyFont="1" applyFill="1" applyBorder="1" applyAlignment="1"/>
    <xf numFmtId="0" fontId="1" fillId="2" borderId="26" xfId="0" applyFont="1" applyFill="1" applyBorder="1" applyAlignment="1"/>
    <xf numFmtId="0" fontId="2" fillId="0" borderId="13" xfId="0" applyFont="1" applyBorder="1" applyAlignment="1"/>
    <xf numFmtId="0" fontId="2" fillId="0" borderId="13" xfId="0" applyFont="1" applyBorder="1" applyAlignment="1" applyProtection="1"/>
    <xf numFmtId="0" fontId="1" fillId="2" borderId="5" xfId="0" applyFont="1" applyFill="1" applyBorder="1" applyAlignment="1">
      <alignment vertical="top"/>
    </xf>
    <xf numFmtId="0" fontId="0" fillId="0" borderId="21" xfId="0" applyBorder="1" applyAlignment="1">
      <alignment vertical="center"/>
    </xf>
    <xf numFmtId="0" fontId="2" fillId="0" borderId="1" xfId="0" applyFont="1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1" fillId="2" borderId="5" xfId="0" applyFont="1" applyFill="1" applyBorder="1" applyAlignment="1" applyProtection="1">
      <alignment vertical="top"/>
    </xf>
    <xf numFmtId="0" fontId="0" fillId="0" borderId="6" xfId="0" applyBorder="1" applyAlignment="1" applyProtection="1"/>
    <xf numFmtId="0" fontId="0" fillId="0" borderId="21" xfId="0" applyBorder="1" applyAlignment="1" applyProtection="1"/>
    <xf numFmtId="0" fontId="0" fillId="0" borderId="1" xfId="0" applyBorder="1" applyAlignment="1"/>
    <xf numFmtId="0" fontId="2" fillId="0" borderId="17" xfId="0" applyFont="1" applyBorder="1" applyAlignment="1" applyProtection="1">
      <alignment horizontal="left"/>
    </xf>
    <xf numFmtId="0" fontId="2" fillId="0" borderId="33" xfId="0" applyFont="1" applyBorder="1" applyAlignment="1" applyProtection="1">
      <alignment horizontal="left"/>
    </xf>
    <xf numFmtId="0" fontId="2" fillId="2" borderId="13" xfId="0" applyFont="1" applyFill="1" applyBorder="1" applyAlignment="1" applyProtection="1">
      <alignment horizontal="left"/>
    </xf>
    <xf numFmtId="0" fontId="2" fillId="2" borderId="31" xfId="0" applyFont="1" applyFill="1" applyBorder="1" applyAlignment="1" applyProtection="1">
      <alignment horizontal="left"/>
    </xf>
    <xf numFmtId="0" fontId="2" fillId="0" borderId="31" xfId="0" applyFont="1" applyBorder="1" applyAlignment="1" applyProtection="1"/>
    <xf numFmtId="49" fontId="2" fillId="0" borderId="1" xfId="0" applyNumberFormat="1" applyFont="1" applyBorder="1" applyAlignment="1" applyProtection="1"/>
    <xf numFmtId="0" fontId="2" fillId="0" borderId="1" xfId="0" applyFont="1" applyBorder="1" applyAlignment="1" applyProtection="1"/>
    <xf numFmtId="0" fontId="0" fillId="0" borderId="1" xfId="0" applyBorder="1" applyAlignment="1" applyProtection="1"/>
    <xf numFmtId="0" fontId="1" fillId="2" borderId="25" xfId="0" applyFont="1" applyFill="1" applyBorder="1" applyAlignment="1" applyProtection="1"/>
    <xf numFmtId="0" fontId="1" fillId="2" borderId="49" xfId="0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zar\Downloads\Stage%201-%20Multi-Year%20Budget%20Form%204.11.18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R 1 Support.Revenue"/>
      <sheetName val="Yr 1 Expenses"/>
      <sheetName val="Yr 2 Support.Revenue"/>
      <sheetName val="YR 2 Expenses"/>
      <sheetName val="YR 3 Support.Revenue"/>
      <sheetName val="Year 3 Expenses"/>
    </sheetNames>
    <sheetDataSet>
      <sheetData sheetId="0" refreshError="1"/>
      <sheetData sheetId="1" refreshError="1"/>
      <sheetData sheetId="2" refreshError="1">
        <row r="35">
          <cell r="D35">
            <v>0</v>
          </cell>
          <cell r="F35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A29" sqref="A29:C30"/>
    </sheetView>
  </sheetViews>
  <sheetFormatPr defaultRowHeight="14.4" x14ac:dyDescent="0.3"/>
  <cols>
    <col min="1" max="2" width="21.109375" customWidth="1"/>
    <col min="3" max="3" width="20.5546875" customWidth="1"/>
    <col min="4" max="4" width="17.6640625" customWidth="1"/>
    <col min="5" max="5" width="14.77734375" customWidth="1"/>
    <col min="6" max="6" width="17.6640625" customWidth="1"/>
  </cols>
  <sheetData>
    <row r="1" spans="1:7" x14ac:dyDescent="0.3">
      <c r="A1" s="1" t="s">
        <v>0</v>
      </c>
      <c r="B1" s="256" t="s">
        <v>50</v>
      </c>
      <c r="C1" s="256"/>
      <c r="D1" s="256"/>
      <c r="E1" s="256"/>
      <c r="F1" s="256"/>
    </row>
    <row r="2" spans="1:7" x14ac:dyDescent="0.3">
      <c r="A2" s="248"/>
      <c r="B2" s="257"/>
      <c r="C2" s="257"/>
      <c r="D2" s="257"/>
      <c r="E2" s="257"/>
      <c r="F2" s="257"/>
    </row>
    <row r="3" spans="1:7" x14ac:dyDescent="0.3">
      <c r="A3" s="1" t="s">
        <v>1</v>
      </c>
      <c r="B3" s="258" t="s">
        <v>62</v>
      </c>
      <c r="C3" s="258"/>
      <c r="D3" s="259"/>
      <c r="E3" s="259"/>
      <c r="F3" s="259"/>
    </row>
    <row r="4" spans="1:7" x14ac:dyDescent="0.3">
      <c r="A4" s="260"/>
      <c r="B4" s="257"/>
      <c r="C4" s="257"/>
      <c r="D4" s="257"/>
      <c r="E4" s="257"/>
      <c r="F4" s="257"/>
    </row>
    <row r="5" spans="1:7" x14ac:dyDescent="0.3">
      <c r="A5" s="248" t="s">
        <v>2</v>
      </c>
      <c r="B5" s="257"/>
      <c r="C5" s="257"/>
      <c r="D5" s="257"/>
      <c r="E5" s="257"/>
      <c r="F5" s="257"/>
      <c r="G5" s="2"/>
    </row>
    <row r="6" spans="1:7" ht="15" thickBot="1" x14ac:dyDescent="0.35">
      <c r="A6" s="248" t="s">
        <v>61</v>
      </c>
      <c r="B6" s="249"/>
      <c r="C6" s="249"/>
      <c r="D6" s="249"/>
      <c r="E6" s="249"/>
      <c r="F6" s="249"/>
      <c r="G6" s="2"/>
    </row>
    <row r="7" spans="1:7" ht="36.6" thickBot="1" x14ac:dyDescent="0.35">
      <c r="A7" s="3" t="s">
        <v>3</v>
      </c>
      <c r="B7" s="4"/>
      <c r="C7" s="4"/>
      <c r="D7" s="5" t="s">
        <v>4</v>
      </c>
      <c r="E7" s="6" t="s">
        <v>5</v>
      </c>
      <c r="F7" s="5" t="s">
        <v>6</v>
      </c>
    </row>
    <row r="8" spans="1:7" ht="15" thickBot="1" x14ac:dyDescent="0.35">
      <c r="A8" s="250" t="s">
        <v>7</v>
      </c>
      <c r="B8" s="251"/>
      <c r="C8" s="7"/>
      <c r="D8" s="8">
        <v>51652</v>
      </c>
      <c r="E8" s="9"/>
      <c r="F8" s="10">
        <f>SUM(D8)</f>
        <v>51652</v>
      </c>
      <c r="G8" s="11"/>
    </row>
    <row r="9" spans="1:7" x14ac:dyDescent="0.3">
      <c r="A9" s="252"/>
      <c r="B9" s="253"/>
      <c r="C9" s="254"/>
      <c r="D9" s="12" t="s">
        <v>8</v>
      </c>
      <c r="E9" s="13" t="s">
        <v>8</v>
      </c>
      <c r="F9" s="14" t="s">
        <v>8</v>
      </c>
      <c r="G9" s="11"/>
    </row>
    <row r="10" spans="1:7" x14ac:dyDescent="0.3">
      <c r="A10" s="244" t="s">
        <v>9</v>
      </c>
      <c r="B10" s="255"/>
      <c r="C10" s="239"/>
      <c r="D10" s="15" t="s">
        <v>8</v>
      </c>
      <c r="E10" s="16" t="s">
        <v>8</v>
      </c>
      <c r="F10" s="17" t="s">
        <v>8</v>
      </c>
      <c r="G10" s="11"/>
    </row>
    <row r="11" spans="1:7" x14ac:dyDescent="0.3">
      <c r="A11" s="237" t="s">
        <v>52</v>
      </c>
      <c r="B11" s="238"/>
      <c r="C11" s="239"/>
      <c r="D11" s="15" t="s">
        <v>8</v>
      </c>
      <c r="E11" s="16">
        <v>15000</v>
      </c>
      <c r="F11" s="17">
        <v>15000</v>
      </c>
      <c r="G11" s="11"/>
    </row>
    <row r="12" spans="1:7" x14ac:dyDescent="0.3">
      <c r="A12" s="244" t="s">
        <v>11</v>
      </c>
      <c r="B12" s="238"/>
      <c r="C12" s="239"/>
      <c r="D12" s="15"/>
      <c r="E12" s="16" t="s">
        <v>8</v>
      </c>
      <c r="F12" s="17" t="s">
        <v>8</v>
      </c>
      <c r="G12" s="11"/>
    </row>
    <row r="13" spans="1:7" x14ac:dyDescent="0.3">
      <c r="A13" s="237" t="s">
        <v>56</v>
      </c>
      <c r="B13" s="238"/>
      <c r="C13" s="239"/>
      <c r="D13" s="15"/>
      <c r="E13" s="16">
        <v>700000</v>
      </c>
      <c r="F13" s="17">
        <v>700000</v>
      </c>
      <c r="G13" s="11"/>
    </row>
    <row r="14" spans="1:7" x14ac:dyDescent="0.3">
      <c r="A14" s="231" t="s">
        <v>57</v>
      </c>
      <c r="B14" s="232"/>
      <c r="C14" s="239"/>
      <c r="D14" s="15"/>
      <c r="E14" s="18">
        <v>15000</v>
      </c>
      <c r="F14" s="17">
        <v>15000</v>
      </c>
      <c r="G14" s="11"/>
    </row>
    <row r="15" spans="1:7" x14ac:dyDescent="0.3">
      <c r="A15" s="231" t="s">
        <v>74</v>
      </c>
      <c r="B15" s="245"/>
      <c r="C15" s="239"/>
      <c r="D15" s="15"/>
      <c r="E15" s="18">
        <v>10000</v>
      </c>
      <c r="F15" s="17">
        <f>SUM(E15)</f>
        <v>10000</v>
      </c>
      <c r="G15" s="11"/>
    </row>
    <row r="16" spans="1:7" x14ac:dyDescent="0.3">
      <c r="A16" s="246" t="s">
        <v>12</v>
      </c>
      <c r="B16" s="238"/>
      <c r="C16" s="239"/>
      <c r="D16" s="15"/>
      <c r="E16" s="16" t="s">
        <v>8</v>
      </c>
      <c r="F16" s="17" t="s">
        <v>8</v>
      </c>
      <c r="G16" s="11"/>
    </row>
    <row r="17" spans="1:7" x14ac:dyDescent="0.3">
      <c r="A17" s="237" t="s">
        <v>55</v>
      </c>
      <c r="B17" s="238"/>
      <c r="C17" s="19"/>
      <c r="D17" s="15"/>
      <c r="E17" s="16">
        <v>40000</v>
      </c>
      <c r="F17" s="17">
        <v>40000</v>
      </c>
      <c r="G17" s="11"/>
    </row>
    <row r="18" spans="1:7" x14ac:dyDescent="0.3">
      <c r="A18" s="231" t="s">
        <v>53</v>
      </c>
      <c r="B18" s="247"/>
      <c r="C18" s="233"/>
      <c r="D18" s="15"/>
      <c r="E18" s="18">
        <v>52400</v>
      </c>
      <c r="F18" s="17">
        <f>SUM(E18)</f>
        <v>52400</v>
      </c>
      <c r="G18" s="11"/>
    </row>
    <row r="19" spans="1:7" x14ac:dyDescent="0.3">
      <c r="A19" s="165" t="s">
        <v>54</v>
      </c>
      <c r="B19" s="167"/>
      <c r="C19" s="166"/>
      <c r="D19" s="15"/>
      <c r="E19" s="18">
        <v>24000</v>
      </c>
      <c r="F19" s="17">
        <v>24000</v>
      </c>
      <c r="G19" s="11"/>
    </row>
    <row r="20" spans="1:7" x14ac:dyDescent="0.3">
      <c r="A20" s="165" t="s">
        <v>72</v>
      </c>
      <c r="B20" s="167"/>
      <c r="C20" s="166"/>
      <c r="D20" s="15"/>
      <c r="E20" s="18">
        <v>15000</v>
      </c>
      <c r="F20" s="17">
        <f>SUM(E20)</f>
        <v>15000</v>
      </c>
      <c r="G20" s="11"/>
    </row>
    <row r="21" spans="1:7" x14ac:dyDescent="0.3">
      <c r="A21" s="231" t="s">
        <v>58</v>
      </c>
      <c r="B21" s="247"/>
      <c r="C21" s="233"/>
      <c r="D21" s="20"/>
      <c r="E21" s="21">
        <v>10000</v>
      </c>
      <c r="F21" s="17">
        <v>10000</v>
      </c>
      <c r="G21" s="11"/>
    </row>
    <row r="22" spans="1:7" x14ac:dyDescent="0.3">
      <c r="A22" s="231" t="s">
        <v>59</v>
      </c>
      <c r="B22" s="247"/>
      <c r="C22" s="233"/>
      <c r="D22" s="15"/>
      <c r="E22" s="16">
        <v>30000</v>
      </c>
      <c r="F22" s="17">
        <v>30000</v>
      </c>
      <c r="G22" s="11"/>
    </row>
    <row r="23" spans="1:7" ht="15" customHeight="1" x14ac:dyDescent="0.3">
      <c r="A23" s="240" t="s">
        <v>13</v>
      </c>
      <c r="B23" s="243"/>
      <c r="C23" s="242"/>
      <c r="D23" s="15"/>
      <c r="E23" s="18">
        <v>0</v>
      </c>
      <c r="F23" s="17">
        <f>SUM(E23)</f>
        <v>0</v>
      </c>
      <c r="G23" s="11"/>
    </row>
    <row r="24" spans="1:7" x14ac:dyDescent="0.3">
      <c r="A24" s="237" t="s">
        <v>60</v>
      </c>
      <c r="B24" s="238"/>
      <c r="C24" s="239"/>
      <c r="D24" s="15"/>
      <c r="E24" s="18">
        <v>40000</v>
      </c>
      <c r="F24" s="17">
        <f>SUM(E24)</f>
        <v>40000</v>
      </c>
      <c r="G24" s="11"/>
    </row>
    <row r="25" spans="1:7" x14ac:dyDescent="0.3">
      <c r="A25" s="231" t="s">
        <v>73</v>
      </c>
      <c r="B25" s="232"/>
      <c r="C25" s="233"/>
      <c r="D25" s="15"/>
      <c r="E25" s="18">
        <v>75000</v>
      </c>
      <c r="F25" s="17">
        <v>75000</v>
      </c>
    </row>
    <row r="26" spans="1:7" x14ac:dyDescent="0.3">
      <c r="A26" s="240" t="s">
        <v>14</v>
      </c>
      <c r="B26" s="241"/>
      <c r="C26" s="242"/>
      <c r="D26" s="15"/>
      <c r="E26" s="18">
        <v>0</v>
      </c>
      <c r="F26" s="17">
        <f>SUM(E26)</f>
        <v>0</v>
      </c>
      <c r="G26" s="11"/>
    </row>
    <row r="27" spans="1:7" x14ac:dyDescent="0.3">
      <c r="A27" s="237" t="s">
        <v>97</v>
      </c>
      <c r="B27" s="238"/>
      <c r="C27" s="239"/>
      <c r="D27" s="15"/>
      <c r="E27" s="18">
        <v>400000</v>
      </c>
      <c r="F27" s="17">
        <f>SUM(E27)</f>
        <v>400000</v>
      </c>
      <c r="G27" s="11"/>
    </row>
    <row r="28" spans="1:7" ht="15" thickBot="1" x14ac:dyDescent="0.35">
      <c r="A28" s="231" t="s">
        <v>98</v>
      </c>
      <c r="B28" s="232"/>
      <c r="C28" s="233"/>
      <c r="D28" s="22"/>
      <c r="E28" s="18">
        <v>150000</v>
      </c>
      <c r="F28" s="17">
        <f>SUM(E28)</f>
        <v>150000</v>
      </c>
      <c r="G28" s="11"/>
    </row>
    <row r="29" spans="1:7" ht="15" thickBot="1" x14ac:dyDescent="0.35">
      <c r="A29" s="234" t="s">
        <v>15</v>
      </c>
      <c r="B29" s="235"/>
      <c r="C29" s="236"/>
      <c r="D29" s="23">
        <f>SUM(D8)</f>
        <v>51652</v>
      </c>
      <c r="E29" s="24">
        <f>SUM(E10:E28)</f>
        <v>1576400</v>
      </c>
      <c r="F29" s="25">
        <f>SUM(F8:F28)</f>
        <v>1628052</v>
      </c>
      <c r="G29" s="11"/>
    </row>
    <row r="30" spans="1:7" x14ac:dyDescent="0.3">
      <c r="A30" s="26" t="s">
        <v>16</v>
      </c>
      <c r="B30" s="26"/>
      <c r="C30" s="26"/>
      <c r="D30" s="27"/>
      <c r="E30" s="27"/>
      <c r="F30" s="27"/>
    </row>
    <row r="31" spans="1:7" x14ac:dyDescent="0.3">
      <c r="G31" s="11"/>
    </row>
    <row r="32" spans="1:7" x14ac:dyDescent="0.3">
      <c r="G32" s="11"/>
    </row>
    <row r="33" spans="7:7" x14ac:dyDescent="0.3">
      <c r="G33" s="11"/>
    </row>
    <row r="34" spans="7:7" x14ac:dyDescent="0.3">
      <c r="G34" s="11"/>
    </row>
    <row r="36" spans="7:7" x14ac:dyDescent="0.3">
      <c r="G36" s="28"/>
    </row>
  </sheetData>
  <mergeCells count="26">
    <mergeCell ref="B1:F1"/>
    <mergeCell ref="A2:F2"/>
    <mergeCell ref="B3:F3"/>
    <mergeCell ref="A4:F4"/>
    <mergeCell ref="A5:F5"/>
    <mergeCell ref="A6:F6"/>
    <mergeCell ref="A8:B8"/>
    <mergeCell ref="A9:C9"/>
    <mergeCell ref="A10:C10"/>
    <mergeCell ref="A11:C11"/>
    <mergeCell ref="A23:C23"/>
    <mergeCell ref="A12:C12"/>
    <mergeCell ref="A13:C13"/>
    <mergeCell ref="A14:C14"/>
    <mergeCell ref="A15:C15"/>
    <mergeCell ref="A16:C16"/>
    <mergeCell ref="A17:B17"/>
    <mergeCell ref="A18:C18"/>
    <mergeCell ref="A21:C21"/>
    <mergeCell ref="A22:C22"/>
    <mergeCell ref="A28:C28"/>
    <mergeCell ref="A29:C29"/>
    <mergeCell ref="A24:C24"/>
    <mergeCell ref="A25:C25"/>
    <mergeCell ref="A26:C26"/>
    <mergeCell ref="A27:C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opLeftCell="A10" workbookViewId="0">
      <selection activeCell="A16" sqref="A16:B16"/>
    </sheetView>
  </sheetViews>
  <sheetFormatPr defaultRowHeight="14.4" x14ac:dyDescent="0.3"/>
  <cols>
    <col min="1" max="1" width="22.5546875" customWidth="1"/>
    <col min="2" max="2" width="17.77734375" customWidth="1"/>
    <col min="3" max="3" width="16" customWidth="1"/>
    <col min="4" max="4" width="13" customWidth="1"/>
    <col min="5" max="5" width="10.77734375" customWidth="1"/>
    <col min="6" max="6" width="15" customWidth="1"/>
  </cols>
  <sheetData>
    <row r="1" spans="1:7" x14ac:dyDescent="0.3">
      <c r="A1" s="1" t="s">
        <v>0</v>
      </c>
      <c r="B1" s="286" t="s">
        <v>50</v>
      </c>
      <c r="C1" s="286"/>
      <c r="D1" s="286"/>
      <c r="E1" s="286"/>
      <c r="F1" s="286"/>
      <c r="G1" s="29"/>
    </row>
    <row r="2" spans="1:7" x14ac:dyDescent="0.3">
      <c r="A2" s="1"/>
      <c r="B2" s="30"/>
      <c r="C2" s="30"/>
      <c r="D2" s="30"/>
      <c r="E2" s="30"/>
      <c r="F2" s="30"/>
    </row>
    <row r="3" spans="1:7" x14ac:dyDescent="0.3">
      <c r="A3" s="1" t="s">
        <v>1</v>
      </c>
      <c r="B3" s="286" t="s">
        <v>51</v>
      </c>
      <c r="C3" s="286"/>
      <c r="D3" s="286"/>
      <c r="E3" s="286"/>
      <c r="F3" s="286"/>
      <c r="G3" s="29"/>
    </row>
    <row r="4" spans="1:7" x14ac:dyDescent="0.3">
      <c r="A4" s="31"/>
      <c r="B4" s="30"/>
      <c r="C4" s="30"/>
      <c r="D4" s="30"/>
      <c r="E4" s="30"/>
      <c r="F4" s="30"/>
    </row>
    <row r="5" spans="1:7" x14ac:dyDescent="0.3">
      <c r="A5" s="1" t="s">
        <v>2</v>
      </c>
      <c r="B5" s="30"/>
      <c r="C5" s="32"/>
      <c r="D5" s="32"/>
      <c r="E5" s="32"/>
      <c r="F5" s="30"/>
      <c r="G5" s="29"/>
    </row>
    <row r="6" spans="1:7" ht="15" thickBot="1" x14ac:dyDescent="0.35">
      <c r="A6" s="1" t="s">
        <v>63</v>
      </c>
      <c r="B6" s="32"/>
      <c r="C6" s="32"/>
      <c r="D6" s="30"/>
      <c r="E6" s="32"/>
      <c r="F6" s="32"/>
      <c r="G6" s="29"/>
    </row>
    <row r="7" spans="1:7" ht="37.200000000000003" thickBot="1" x14ac:dyDescent="0.35">
      <c r="A7" s="33" t="s">
        <v>17</v>
      </c>
      <c r="B7" s="34"/>
      <c r="C7" s="35" t="s">
        <v>18</v>
      </c>
      <c r="D7" s="36" t="s">
        <v>19</v>
      </c>
      <c r="E7" s="37" t="s">
        <v>20</v>
      </c>
      <c r="F7" s="38" t="s">
        <v>21</v>
      </c>
    </row>
    <row r="8" spans="1:7" x14ac:dyDescent="0.3">
      <c r="A8" s="287" t="s">
        <v>22</v>
      </c>
      <c r="B8" s="288"/>
      <c r="C8" s="39" t="s">
        <v>18</v>
      </c>
      <c r="D8" s="40"/>
      <c r="E8" s="41"/>
      <c r="F8" s="42"/>
    </row>
    <row r="9" spans="1:7" x14ac:dyDescent="0.3">
      <c r="A9" s="289" t="s">
        <v>23</v>
      </c>
      <c r="B9" s="284"/>
      <c r="C9" s="43" t="s">
        <v>8</v>
      </c>
      <c r="D9" s="44"/>
      <c r="E9" s="45"/>
      <c r="F9" s="46"/>
    </row>
    <row r="10" spans="1:7" x14ac:dyDescent="0.3">
      <c r="A10" s="280" t="s">
        <v>64</v>
      </c>
      <c r="B10" s="281"/>
      <c r="C10" s="47">
        <v>1</v>
      </c>
      <c r="D10" s="48">
        <v>10788</v>
      </c>
      <c r="E10" s="49">
        <v>41374</v>
      </c>
      <c r="F10" s="50">
        <v>52762</v>
      </c>
      <c r="G10" s="226"/>
    </row>
    <row r="11" spans="1:7" x14ac:dyDescent="0.3">
      <c r="A11" s="280" t="s">
        <v>65</v>
      </c>
      <c r="B11" s="281"/>
      <c r="C11" s="47">
        <v>1</v>
      </c>
      <c r="D11" s="48">
        <v>10788</v>
      </c>
      <c r="E11" s="49">
        <v>34212</v>
      </c>
      <c r="F11" s="50">
        <f>SUM(D11:E11)</f>
        <v>45000</v>
      </c>
    </row>
    <row r="12" spans="1:7" x14ac:dyDescent="0.3">
      <c r="A12" s="280" t="s">
        <v>66</v>
      </c>
      <c r="B12" s="281"/>
      <c r="C12" s="47">
        <v>1</v>
      </c>
      <c r="D12" s="48">
        <v>10788</v>
      </c>
      <c r="E12" s="49">
        <v>12212</v>
      </c>
      <c r="F12" s="50">
        <f>SUM(D12:E12)</f>
        <v>23000</v>
      </c>
    </row>
    <row r="13" spans="1:7" x14ac:dyDescent="0.3">
      <c r="A13" s="280" t="s">
        <v>67</v>
      </c>
      <c r="B13" s="281"/>
      <c r="C13" s="47">
        <v>1</v>
      </c>
      <c r="D13" s="48">
        <v>10788</v>
      </c>
      <c r="E13" s="49">
        <v>12212</v>
      </c>
      <c r="F13" s="50">
        <f>SUM(D13:E13)</f>
        <v>23000</v>
      </c>
    </row>
    <row r="14" spans="1:7" x14ac:dyDescent="0.3">
      <c r="A14" s="290" t="s">
        <v>24</v>
      </c>
      <c r="B14" s="284"/>
      <c r="C14" s="51"/>
      <c r="D14" s="52"/>
      <c r="E14" s="53">
        <f t="shared" ref="E14:E21" ca="1" si="0">E14:E39</f>
        <v>0</v>
      </c>
      <c r="F14" s="50" t="s">
        <v>8</v>
      </c>
    </row>
    <row r="15" spans="1:7" x14ac:dyDescent="0.3">
      <c r="A15" s="280" t="s">
        <v>68</v>
      </c>
      <c r="B15" s="281"/>
      <c r="C15" s="47">
        <v>1</v>
      </c>
      <c r="D15" s="48">
        <v>2500</v>
      </c>
      <c r="E15" s="49">
        <v>7431</v>
      </c>
      <c r="F15" s="50">
        <f>SUM(D15:E15)</f>
        <v>9931</v>
      </c>
    </row>
    <row r="16" spans="1:7" x14ac:dyDescent="0.3">
      <c r="A16" s="280" t="s">
        <v>69</v>
      </c>
      <c r="B16" s="281"/>
      <c r="C16" s="47">
        <v>1</v>
      </c>
      <c r="D16" s="48">
        <v>2000</v>
      </c>
      <c r="E16" s="49">
        <v>7000</v>
      </c>
      <c r="F16" s="50">
        <f>SUM(D16:E16)</f>
        <v>9000</v>
      </c>
      <c r="G16" s="29"/>
    </row>
    <row r="17" spans="1:6" x14ac:dyDescent="0.3">
      <c r="A17" s="280" t="s">
        <v>70</v>
      </c>
      <c r="B17" s="281"/>
      <c r="C17" s="47">
        <v>1</v>
      </c>
      <c r="D17" s="48">
        <v>2000</v>
      </c>
      <c r="E17" s="49">
        <v>4360</v>
      </c>
      <c r="F17" s="50">
        <f>SUM(D17:E17)</f>
        <v>6360</v>
      </c>
    </row>
    <row r="18" spans="1:6" x14ac:dyDescent="0.3">
      <c r="A18" s="280" t="s">
        <v>71</v>
      </c>
      <c r="B18" s="281"/>
      <c r="C18" s="47">
        <v>1</v>
      </c>
      <c r="D18" s="48">
        <v>2000</v>
      </c>
      <c r="E18" s="49">
        <v>4360</v>
      </c>
      <c r="F18" s="50">
        <v>6360</v>
      </c>
    </row>
    <row r="19" spans="1:6" ht="15" thickBot="1" x14ac:dyDescent="0.35">
      <c r="A19" s="264" t="s">
        <v>25</v>
      </c>
      <c r="B19" s="282"/>
      <c r="C19" s="54"/>
      <c r="D19" s="55">
        <f>SUM(D10:D18)</f>
        <v>51652</v>
      </c>
      <c r="E19" s="56">
        <v>123161</v>
      </c>
      <c r="F19" s="57">
        <f>SUM(F10:F18)</f>
        <v>175413</v>
      </c>
    </row>
    <row r="20" spans="1:6" ht="15" thickBot="1" x14ac:dyDescent="0.35">
      <c r="A20" s="58"/>
      <c r="B20" s="59"/>
      <c r="C20" s="60"/>
      <c r="D20" s="61"/>
      <c r="E20" s="62">
        <f t="shared" ca="1" si="0"/>
        <v>0</v>
      </c>
      <c r="F20" s="63"/>
    </row>
    <row r="21" spans="1:6" x14ac:dyDescent="0.3">
      <c r="A21" s="64" t="s">
        <v>26</v>
      </c>
      <c r="B21" s="65"/>
      <c r="C21" s="66"/>
      <c r="D21" s="67"/>
      <c r="E21" s="227">
        <f t="shared" ca="1" si="0"/>
        <v>0</v>
      </c>
      <c r="F21" s="68"/>
    </row>
    <row r="22" spans="1:6" x14ac:dyDescent="0.3">
      <c r="A22" s="283" t="s">
        <v>27</v>
      </c>
      <c r="B22" s="284"/>
      <c r="C22" s="69"/>
      <c r="D22" s="70">
        <v>0</v>
      </c>
      <c r="E22" s="71">
        <v>35000</v>
      </c>
      <c r="F22" s="72">
        <f>SUM(D22:E22)</f>
        <v>35000</v>
      </c>
    </row>
    <row r="23" spans="1:6" x14ac:dyDescent="0.3">
      <c r="A23" s="285" t="s">
        <v>28</v>
      </c>
      <c r="B23" s="284"/>
      <c r="C23" s="73"/>
      <c r="D23" s="74"/>
      <c r="E23" s="75">
        <v>25000</v>
      </c>
      <c r="F23" s="72">
        <v>25000</v>
      </c>
    </row>
    <row r="24" spans="1:6" x14ac:dyDescent="0.3">
      <c r="A24" s="274" t="s">
        <v>29</v>
      </c>
      <c r="B24" s="275"/>
      <c r="C24" s="73"/>
      <c r="D24" s="76"/>
      <c r="E24" s="75">
        <v>28000</v>
      </c>
      <c r="F24" s="72">
        <v>28000</v>
      </c>
    </row>
    <row r="25" spans="1:6" x14ac:dyDescent="0.3">
      <c r="A25" s="276" t="s">
        <v>30</v>
      </c>
      <c r="B25" s="275"/>
      <c r="C25" s="73"/>
      <c r="D25" s="81">
        <v>0</v>
      </c>
      <c r="E25" s="82">
        <v>30000</v>
      </c>
      <c r="F25" s="72">
        <f>SUM(D25:E25)</f>
        <v>30000</v>
      </c>
    </row>
    <row r="26" spans="1:6" x14ac:dyDescent="0.3">
      <c r="A26" s="274" t="s">
        <v>31</v>
      </c>
      <c r="B26" s="275"/>
      <c r="C26" s="73"/>
      <c r="D26" s="83"/>
      <c r="E26" s="84">
        <v>20000</v>
      </c>
      <c r="F26" s="72">
        <v>20000</v>
      </c>
    </row>
    <row r="27" spans="1:6" x14ac:dyDescent="0.3">
      <c r="A27" s="274" t="s">
        <v>32</v>
      </c>
      <c r="B27" s="275"/>
      <c r="C27" s="73"/>
      <c r="D27" s="76"/>
      <c r="E27" s="75">
        <v>15000</v>
      </c>
      <c r="F27" s="72">
        <v>15000</v>
      </c>
    </row>
    <row r="28" spans="1:6" x14ac:dyDescent="0.3">
      <c r="A28" s="276" t="s">
        <v>33</v>
      </c>
      <c r="B28" s="277"/>
      <c r="C28" s="69"/>
      <c r="D28" s="81">
        <v>0</v>
      </c>
      <c r="E28" s="82">
        <v>15000</v>
      </c>
      <c r="F28" s="72">
        <f>SUM(D28:E28)</f>
        <v>15000</v>
      </c>
    </row>
    <row r="29" spans="1:6" x14ac:dyDescent="0.3">
      <c r="A29" s="274" t="s">
        <v>35</v>
      </c>
      <c r="B29" s="275"/>
      <c r="C29" s="69"/>
      <c r="D29" s="76"/>
      <c r="E29" s="75">
        <v>19000</v>
      </c>
      <c r="F29" s="72">
        <v>19000</v>
      </c>
    </row>
    <row r="30" spans="1:6" x14ac:dyDescent="0.3">
      <c r="A30" s="276" t="s">
        <v>36</v>
      </c>
      <c r="B30" s="277"/>
      <c r="C30" s="69"/>
      <c r="D30" s="81">
        <v>0</v>
      </c>
      <c r="E30" s="82">
        <v>600000</v>
      </c>
      <c r="F30" s="72">
        <f>SUM(D30:E30)</f>
        <v>600000</v>
      </c>
    </row>
    <row r="31" spans="1:6" x14ac:dyDescent="0.3">
      <c r="A31" s="274" t="s">
        <v>37</v>
      </c>
      <c r="B31" s="275"/>
      <c r="C31" s="69"/>
      <c r="D31" s="76"/>
      <c r="E31" s="75">
        <v>75000</v>
      </c>
      <c r="F31" s="72">
        <v>75000</v>
      </c>
    </row>
    <row r="32" spans="1:6" x14ac:dyDescent="0.3">
      <c r="A32" s="278" t="s">
        <v>38</v>
      </c>
      <c r="B32" s="275"/>
      <c r="C32" s="69"/>
      <c r="D32" s="76" t="s">
        <v>8</v>
      </c>
      <c r="E32" s="75">
        <v>150000</v>
      </c>
      <c r="F32" s="72">
        <v>150000</v>
      </c>
    </row>
    <row r="33" spans="1:7" x14ac:dyDescent="0.3">
      <c r="A33" s="279" t="s">
        <v>39</v>
      </c>
      <c r="B33" s="262"/>
      <c r="C33" s="69"/>
      <c r="D33" s="81">
        <v>0</v>
      </c>
      <c r="E33" s="82">
        <v>0</v>
      </c>
      <c r="F33" s="72">
        <f>SUM(D33:E33)</f>
        <v>0</v>
      </c>
    </row>
    <row r="34" spans="1:7" x14ac:dyDescent="0.3">
      <c r="A34" s="261" t="s">
        <v>40</v>
      </c>
      <c r="B34" s="262"/>
      <c r="C34" s="69"/>
      <c r="D34" s="81">
        <v>0</v>
      </c>
      <c r="E34" s="82">
        <v>100000</v>
      </c>
      <c r="F34" s="72">
        <v>100000</v>
      </c>
    </row>
    <row r="35" spans="1:7" x14ac:dyDescent="0.3">
      <c r="A35" s="261" t="s">
        <v>41</v>
      </c>
      <c r="B35" s="262"/>
      <c r="C35" s="69"/>
      <c r="D35" s="81">
        <v>0</v>
      </c>
      <c r="E35" s="82">
        <v>300000</v>
      </c>
      <c r="F35" s="72">
        <v>300000</v>
      </c>
    </row>
    <row r="36" spans="1:7" ht="15" thickBot="1" x14ac:dyDescent="0.35">
      <c r="A36" s="264" t="s">
        <v>43</v>
      </c>
      <c r="B36" s="265"/>
      <c r="C36" s="92"/>
      <c r="D36" s="93">
        <f>SUM(D22:D35)</f>
        <v>0</v>
      </c>
      <c r="E36" s="56">
        <v>1412000</v>
      </c>
      <c r="F36" s="94">
        <v>1410000</v>
      </c>
    </row>
    <row r="37" spans="1:7" ht="15" thickBot="1" x14ac:dyDescent="0.35">
      <c r="A37" s="95" t="s">
        <v>44</v>
      </c>
      <c r="B37" s="96"/>
      <c r="C37" s="97"/>
      <c r="D37" s="98">
        <f>SUM(D36+D19)</f>
        <v>51652</v>
      </c>
      <c r="E37" s="99">
        <v>0</v>
      </c>
      <c r="F37" s="98">
        <v>0</v>
      </c>
    </row>
    <row r="38" spans="1:7" ht="15" thickBot="1" x14ac:dyDescent="0.35">
      <c r="A38" s="266" t="s">
        <v>45</v>
      </c>
      <c r="B38" s="267"/>
      <c r="C38" s="100"/>
      <c r="D38" s="101"/>
      <c r="E38" s="102"/>
      <c r="F38" s="103">
        <f>SUM(D38)</f>
        <v>0</v>
      </c>
    </row>
    <row r="39" spans="1:7" ht="15" thickBot="1" x14ac:dyDescent="0.35">
      <c r="A39" s="108" t="s">
        <v>46</v>
      </c>
      <c r="B39" s="109"/>
      <c r="C39" s="110"/>
      <c r="D39" s="111">
        <f>SUM(D38+D37)</f>
        <v>51652</v>
      </c>
      <c r="E39" s="112">
        <f>SUM(E38+E37)</f>
        <v>0</v>
      </c>
      <c r="F39" s="113">
        <f>SUM(F38+F37)</f>
        <v>0</v>
      </c>
    </row>
    <row r="40" spans="1:7" ht="15" thickBot="1" x14ac:dyDescent="0.35">
      <c r="A40" s="114"/>
      <c r="B40" s="115"/>
      <c r="C40" s="116"/>
      <c r="D40" s="117"/>
      <c r="E40" s="115"/>
      <c r="F40" s="118"/>
    </row>
    <row r="41" spans="1:7" x14ac:dyDescent="0.3">
      <c r="A41" s="119" t="s">
        <v>47</v>
      </c>
      <c r="B41" s="120"/>
      <c r="C41" s="120"/>
      <c r="D41" s="120"/>
      <c r="E41" s="229"/>
      <c r="F41" s="228"/>
    </row>
    <row r="42" spans="1:7" x14ac:dyDescent="0.3">
      <c r="A42" s="268" t="s">
        <v>48</v>
      </c>
      <c r="B42" s="269"/>
      <c r="C42" s="66"/>
      <c r="D42" s="122">
        <v>51652</v>
      </c>
      <c r="E42" s="123">
        <v>1535161</v>
      </c>
      <c r="F42" s="124">
        <v>1628052</v>
      </c>
      <c r="G42" s="225"/>
    </row>
    <row r="43" spans="1:7" x14ac:dyDescent="0.3">
      <c r="A43" s="270" t="s">
        <v>49</v>
      </c>
      <c r="B43" s="271"/>
      <c r="C43" s="125"/>
      <c r="D43" s="126">
        <f>SUM(D39)</f>
        <v>51652</v>
      </c>
      <c r="E43" s="127">
        <v>1535161</v>
      </c>
      <c r="F43" s="128">
        <v>1628052</v>
      </c>
    </row>
    <row r="44" spans="1:7" ht="15" thickBot="1" x14ac:dyDescent="0.35">
      <c r="A44" s="272" t="s">
        <v>47</v>
      </c>
      <c r="B44" s="273"/>
      <c r="C44" s="129"/>
      <c r="D44" s="130">
        <f>SUM(D42-D43)</f>
        <v>0</v>
      </c>
      <c r="E44" s="131">
        <v>0</v>
      </c>
      <c r="F44" s="132">
        <v>0</v>
      </c>
    </row>
    <row r="45" spans="1:7" x14ac:dyDescent="0.3">
      <c r="A45" s="263"/>
      <c r="B45" s="263"/>
      <c r="C45" s="263"/>
      <c r="D45" s="263"/>
      <c r="E45" s="263"/>
      <c r="F45" s="263"/>
    </row>
    <row r="46" spans="1:7" x14ac:dyDescent="0.3">
      <c r="G46" s="29"/>
    </row>
    <row r="54" spans="7:7" x14ac:dyDescent="0.3">
      <c r="G54" s="29"/>
    </row>
    <row r="57" spans="7:7" x14ac:dyDescent="0.3">
      <c r="G57" s="29"/>
    </row>
    <row r="58" spans="7:7" x14ac:dyDescent="0.3">
      <c r="G58" s="29"/>
    </row>
    <row r="59" spans="7:7" x14ac:dyDescent="0.3">
      <c r="G59" s="29"/>
    </row>
  </sheetData>
  <mergeCells count="34">
    <mergeCell ref="A16:B16"/>
    <mergeCell ref="B1:F1"/>
    <mergeCell ref="B3:F3"/>
    <mergeCell ref="A8:B8"/>
    <mergeCell ref="A9:B9"/>
    <mergeCell ref="A10:B10"/>
    <mergeCell ref="A11:B11"/>
    <mergeCell ref="A12:B12"/>
    <mergeCell ref="A13:B13"/>
    <mergeCell ref="A14:B14"/>
    <mergeCell ref="A15:B15"/>
    <mergeCell ref="A17:B17"/>
    <mergeCell ref="A18:B18"/>
    <mergeCell ref="A19:B19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45:F45"/>
    <mergeCell ref="A36:B36"/>
    <mergeCell ref="A38:B38"/>
    <mergeCell ref="A42:B42"/>
    <mergeCell ref="A43:B43"/>
    <mergeCell ref="A44:B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2" workbookViewId="0">
      <selection activeCell="F28" sqref="F28"/>
    </sheetView>
  </sheetViews>
  <sheetFormatPr defaultRowHeight="14.4" x14ac:dyDescent="0.3"/>
  <cols>
    <col min="1" max="2" width="16.44140625" customWidth="1"/>
    <col min="3" max="3" width="14.6640625" customWidth="1"/>
    <col min="4" max="4" width="12.5546875" customWidth="1"/>
    <col min="5" max="5" width="12" customWidth="1"/>
    <col min="6" max="6" width="39" customWidth="1"/>
    <col min="7" max="7" width="11.5546875" customWidth="1"/>
  </cols>
  <sheetData>
    <row r="1" spans="1:6" x14ac:dyDescent="0.3">
      <c r="A1" s="1" t="s">
        <v>0</v>
      </c>
      <c r="B1" s="286" t="s">
        <v>50</v>
      </c>
      <c r="C1" s="286"/>
      <c r="D1" s="286"/>
      <c r="E1" s="286"/>
      <c r="F1" s="286"/>
    </row>
    <row r="2" spans="1:6" x14ac:dyDescent="0.3">
      <c r="A2" s="248"/>
      <c r="B2" s="257"/>
      <c r="C2" s="257"/>
      <c r="D2" s="257"/>
      <c r="E2" s="257"/>
      <c r="F2" s="257"/>
    </row>
    <row r="3" spans="1:6" x14ac:dyDescent="0.3">
      <c r="A3" s="1" t="s">
        <v>1</v>
      </c>
      <c r="B3" s="286" t="s">
        <v>75</v>
      </c>
      <c r="C3" s="286"/>
      <c r="D3" s="286"/>
      <c r="E3" s="286"/>
      <c r="F3" s="286"/>
    </row>
    <row r="4" spans="1:6" x14ac:dyDescent="0.3">
      <c r="A4" s="260"/>
      <c r="B4" s="257"/>
      <c r="C4" s="257"/>
      <c r="D4" s="257"/>
      <c r="E4" s="257"/>
      <c r="F4" s="257"/>
    </row>
    <row r="5" spans="1:6" x14ac:dyDescent="0.3">
      <c r="A5" s="248" t="s">
        <v>2</v>
      </c>
      <c r="B5" s="257"/>
      <c r="C5" s="257"/>
      <c r="D5" s="257"/>
      <c r="E5" s="257"/>
      <c r="F5" s="257"/>
    </row>
    <row r="6" spans="1:6" ht="15" thickBot="1" x14ac:dyDescent="0.35">
      <c r="A6" s="248" t="s">
        <v>82</v>
      </c>
      <c r="B6" s="249"/>
      <c r="C6" s="249"/>
      <c r="D6" s="249"/>
      <c r="E6" s="249"/>
      <c r="F6" s="249"/>
    </row>
    <row r="7" spans="1:6" ht="36.6" thickBot="1" x14ac:dyDescent="0.35">
      <c r="A7" s="291" t="s">
        <v>3</v>
      </c>
      <c r="B7" s="235"/>
      <c r="C7" s="236"/>
      <c r="D7" s="5" t="s">
        <v>4</v>
      </c>
      <c r="E7" s="133" t="s">
        <v>5</v>
      </c>
      <c r="F7" s="134" t="s">
        <v>6</v>
      </c>
    </row>
    <row r="8" spans="1:6" ht="15" thickBot="1" x14ac:dyDescent="0.35">
      <c r="A8" s="250" t="s">
        <v>7</v>
      </c>
      <c r="B8" s="251"/>
      <c r="C8" s="292"/>
      <c r="D8" s="8">
        <v>51652</v>
      </c>
      <c r="E8" s="9"/>
      <c r="F8" s="10">
        <f>SUM(D8)</f>
        <v>51652</v>
      </c>
    </row>
    <row r="9" spans="1:6" x14ac:dyDescent="0.3">
      <c r="A9" s="252"/>
      <c r="B9" s="253"/>
      <c r="C9" s="254"/>
      <c r="D9" s="12" t="s">
        <v>8</v>
      </c>
      <c r="E9" s="13" t="s">
        <v>8</v>
      </c>
      <c r="F9" s="14" t="s">
        <v>8</v>
      </c>
    </row>
    <row r="10" spans="1:6" x14ac:dyDescent="0.3">
      <c r="A10" s="244" t="s">
        <v>9</v>
      </c>
      <c r="B10" s="255"/>
      <c r="C10" s="239"/>
      <c r="D10" s="15" t="s">
        <v>8</v>
      </c>
      <c r="E10" s="16" t="s">
        <v>8</v>
      </c>
      <c r="F10" s="17" t="s">
        <v>8</v>
      </c>
    </row>
    <row r="11" spans="1:6" x14ac:dyDescent="0.3">
      <c r="A11" s="237" t="s">
        <v>76</v>
      </c>
      <c r="B11" s="238"/>
      <c r="C11" s="239"/>
      <c r="D11" s="15" t="s">
        <v>8</v>
      </c>
      <c r="E11" s="16">
        <v>15000</v>
      </c>
      <c r="F11" s="17">
        <v>15000</v>
      </c>
    </row>
    <row r="12" spans="1:6" x14ac:dyDescent="0.3">
      <c r="A12" s="231" t="s">
        <v>94</v>
      </c>
      <c r="B12" s="232"/>
      <c r="C12" s="239"/>
      <c r="D12" s="135"/>
      <c r="E12" s="18">
        <v>0</v>
      </c>
      <c r="F12" s="17">
        <f>SUM(E12)</f>
        <v>0</v>
      </c>
    </row>
    <row r="13" spans="1:6" x14ac:dyDescent="0.3">
      <c r="A13" s="231" t="s">
        <v>8</v>
      </c>
      <c r="B13" s="232"/>
      <c r="C13" s="239"/>
      <c r="D13" s="135"/>
      <c r="E13" s="18">
        <v>0</v>
      </c>
      <c r="F13" s="17">
        <f>SUM(E13)</f>
        <v>0</v>
      </c>
    </row>
    <row r="14" spans="1:6" x14ac:dyDescent="0.3">
      <c r="A14" s="231" t="s">
        <v>10</v>
      </c>
      <c r="B14" s="232"/>
      <c r="C14" s="239"/>
      <c r="D14" s="135"/>
      <c r="E14" s="18">
        <v>0</v>
      </c>
      <c r="F14" s="17">
        <f>SUM(E14)</f>
        <v>0</v>
      </c>
    </row>
    <row r="15" spans="1:6" x14ac:dyDescent="0.3">
      <c r="A15" s="244" t="s">
        <v>11</v>
      </c>
      <c r="B15" s="238"/>
      <c r="C15" s="239"/>
      <c r="D15" s="15"/>
      <c r="E15" s="16" t="s">
        <v>8</v>
      </c>
      <c r="F15" s="17" t="s">
        <v>8</v>
      </c>
    </row>
    <row r="16" spans="1:6" x14ac:dyDescent="0.3">
      <c r="A16" s="237" t="s">
        <v>56</v>
      </c>
      <c r="B16" s="238"/>
      <c r="C16" s="239"/>
      <c r="D16" s="15"/>
      <c r="E16" s="16">
        <v>1000000</v>
      </c>
      <c r="F16" s="17">
        <v>1000000</v>
      </c>
    </row>
    <row r="17" spans="1:6" x14ac:dyDescent="0.3">
      <c r="A17" s="231" t="s">
        <v>57</v>
      </c>
      <c r="B17" s="232"/>
      <c r="C17" s="239"/>
      <c r="D17" s="135"/>
      <c r="E17" s="18">
        <v>10000</v>
      </c>
      <c r="F17" s="17">
        <f>SUM(E17)</f>
        <v>10000</v>
      </c>
    </row>
    <row r="18" spans="1:6" x14ac:dyDescent="0.3">
      <c r="A18" s="231" t="s">
        <v>77</v>
      </c>
      <c r="B18" s="232"/>
      <c r="C18" s="239"/>
      <c r="D18" s="135"/>
      <c r="E18" s="18">
        <v>40000</v>
      </c>
      <c r="F18" s="17">
        <f>SUM(E18)</f>
        <v>40000</v>
      </c>
    </row>
    <row r="19" spans="1:6" x14ac:dyDescent="0.3">
      <c r="A19" s="231" t="s">
        <v>92</v>
      </c>
      <c r="B19" s="232"/>
      <c r="C19" s="239"/>
      <c r="D19" s="135"/>
      <c r="E19" s="18">
        <v>250000</v>
      </c>
      <c r="F19" s="17">
        <f>SUM(E19)</f>
        <v>250000</v>
      </c>
    </row>
    <row r="20" spans="1:6" x14ac:dyDescent="0.3">
      <c r="A20" s="246" t="s">
        <v>12</v>
      </c>
      <c r="B20" s="238"/>
      <c r="C20" s="239"/>
      <c r="D20" s="15"/>
      <c r="E20" s="16" t="s">
        <v>8</v>
      </c>
      <c r="F20" s="17" t="s">
        <v>8</v>
      </c>
    </row>
    <row r="21" spans="1:6" x14ac:dyDescent="0.3">
      <c r="A21" s="237" t="s">
        <v>53</v>
      </c>
      <c r="B21" s="238"/>
      <c r="C21" s="239"/>
      <c r="D21" s="15"/>
      <c r="E21" s="16">
        <v>25000</v>
      </c>
      <c r="F21" s="17">
        <v>25000</v>
      </c>
    </row>
    <row r="22" spans="1:6" x14ac:dyDescent="0.3">
      <c r="A22" s="231" t="s">
        <v>78</v>
      </c>
      <c r="B22" s="247"/>
      <c r="C22" s="239"/>
      <c r="D22" s="135"/>
      <c r="E22" s="18">
        <v>100000</v>
      </c>
      <c r="F22" s="17">
        <f>SUM(E22)</f>
        <v>100000</v>
      </c>
    </row>
    <row r="23" spans="1:6" x14ac:dyDescent="0.3">
      <c r="A23" s="231" t="s">
        <v>79</v>
      </c>
      <c r="B23" s="247"/>
      <c r="C23" s="239"/>
      <c r="D23" s="135"/>
      <c r="E23" s="18">
        <v>130000</v>
      </c>
      <c r="F23" s="17">
        <f>SUM(E23)</f>
        <v>130000</v>
      </c>
    </row>
    <row r="24" spans="1:6" x14ac:dyDescent="0.3">
      <c r="A24" s="240" t="s">
        <v>13</v>
      </c>
      <c r="B24" s="243"/>
      <c r="C24" s="242"/>
      <c r="D24" s="20"/>
      <c r="E24" s="21"/>
      <c r="F24" s="17"/>
    </row>
    <row r="25" spans="1:6" x14ac:dyDescent="0.3">
      <c r="A25" s="237" t="s">
        <v>74</v>
      </c>
      <c r="B25" s="238"/>
      <c r="C25" s="239"/>
      <c r="D25" s="15"/>
      <c r="E25" s="16">
        <v>10000</v>
      </c>
      <c r="F25" s="17">
        <v>10000</v>
      </c>
    </row>
    <row r="26" spans="1:6" x14ac:dyDescent="0.3">
      <c r="A26" s="231" t="s">
        <v>80</v>
      </c>
      <c r="B26" s="232"/>
      <c r="C26" s="239"/>
      <c r="D26" s="135"/>
      <c r="E26" s="18">
        <v>20000</v>
      </c>
      <c r="F26" s="17">
        <f>SUM(E26)</f>
        <v>20000</v>
      </c>
    </row>
    <row r="27" spans="1:6" ht="15" thickBot="1" x14ac:dyDescent="0.35">
      <c r="A27" s="240" t="s">
        <v>14</v>
      </c>
      <c r="B27" s="241"/>
      <c r="C27" s="242"/>
      <c r="D27" s="20"/>
      <c r="E27" s="21" t="s">
        <v>8</v>
      </c>
      <c r="F27" s="17" t="s">
        <v>8</v>
      </c>
    </row>
    <row r="28" spans="1:6" ht="15" thickBot="1" x14ac:dyDescent="0.35">
      <c r="A28" s="136" t="s">
        <v>15</v>
      </c>
      <c r="B28" s="137"/>
      <c r="C28" s="137"/>
      <c r="D28" s="23">
        <f>SUM(D8:D27)</f>
        <v>51652</v>
      </c>
      <c r="E28" s="24">
        <f>SUM(E10:E27)</f>
        <v>1600000</v>
      </c>
      <c r="F28" s="25">
        <f>SUM(F8:F27)</f>
        <v>1651652</v>
      </c>
    </row>
    <row r="29" spans="1:6" x14ac:dyDescent="0.3">
      <c r="A29" s="26" t="s">
        <v>16</v>
      </c>
      <c r="B29" s="26"/>
      <c r="C29" s="26"/>
      <c r="D29" s="27"/>
      <c r="E29" s="27"/>
      <c r="F29" s="27"/>
    </row>
  </sheetData>
  <mergeCells count="27">
    <mergeCell ref="A12:C12"/>
    <mergeCell ref="B1:F1"/>
    <mergeCell ref="A2:F2"/>
    <mergeCell ref="B3:F3"/>
    <mergeCell ref="A4:F4"/>
    <mergeCell ref="A5:F5"/>
    <mergeCell ref="A6:F6"/>
    <mergeCell ref="A7:C7"/>
    <mergeCell ref="A8:C8"/>
    <mergeCell ref="A9:C9"/>
    <mergeCell ref="A10:C10"/>
    <mergeCell ref="A11:C11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55" workbookViewId="0">
      <selection activeCell="C66" sqref="C66"/>
    </sheetView>
  </sheetViews>
  <sheetFormatPr defaultRowHeight="14.4" x14ac:dyDescent="0.3"/>
  <cols>
    <col min="1" max="1" width="29.21875" customWidth="1"/>
    <col min="2" max="2" width="14.109375" customWidth="1"/>
    <col min="3" max="3" width="9.6640625" customWidth="1"/>
    <col min="4" max="4" width="14" customWidth="1"/>
    <col min="5" max="5" width="13.21875" customWidth="1"/>
    <col min="6" max="6" width="28.109375" customWidth="1"/>
  </cols>
  <sheetData>
    <row r="1" spans="1:6" x14ac:dyDescent="0.3">
      <c r="A1" s="1" t="s">
        <v>0</v>
      </c>
      <c r="B1" s="286" t="s">
        <v>50</v>
      </c>
      <c r="C1" s="286"/>
      <c r="D1" s="286"/>
      <c r="E1" s="286"/>
      <c r="F1" s="286"/>
    </row>
    <row r="2" spans="1:6" x14ac:dyDescent="0.3">
      <c r="A2" s="1"/>
      <c r="B2" s="30"/>
      <c r="C2" s="30"/>
      <c r="D2" s="30"/>
      <c r="E2" s="30"/>
      <c r="F2" s="30"/>
    </row>
    <row r="3" spans="1:6" x14ac:dyDescent="0.3">
      <c r="A3" s="1" t="s">
        <v>1</v>
      </c>
      <c r="B3" s="293" t="s">
        <v>75</v>
      </c>
      <c r="C3" s="293"/>
      <c r="D3" s="294"/>
      <c r="E3" s="295"/>
      <c r="F3" s="295"/>
    </row>
    <row r="4" spans="1:6" x14ac:dyDescent="0.3">
      <c r="A4" s="31"/>
      <c r="B4" s="30"/>
      <c r="C4" s="30"/>
      <c r="D4" s="30"/>
      <c r="E4" s="30"/>
      <c r="F4" s="30"/>
    </row>
    <row r="5" spans="1:6" x14ac:dyDescent="0.3">
      <c r="A5" s="1" t="s">
        <v>2</v>
      </c>
      <c r="B5" s="30"/>
      <c r="C5" s="32"/>
      <c r="D5" s="32"/>
      <c r="E5" s="32"/>
      <c r="F5" s="30"/>
    </row>
    <row r="6" spans="1:6" ht="15" thickBot="1" x14ac:dyDescent="0.35">
      <c r="A6" s="1" t="s">
        <v>82</v>
      </c>
      <c r="B6" s="32"/>
      <c r="C6" s="32"/>
      <c r="D6" s="30"/>
      <c r="E6" s="32"/>
      <c r="F6" s="32"/>
    </row>
    <row r="7" spans="1:6" ht="37.200000000000003" thickBot="1" x14ac:dyDescent="0.35">
      <c r="A7" s="33" t="s">
        <v>17</v>
      </c>
      <c r="B7" s="34"/>
      <c r="C7" s="35" t="s">
        <v>18</v>
      </c>
      <c r="D7" s="36" t="s">
        <v>19</v>
      </c>
      <c r="E7" s="37" t="s">
        <v>20</v>
      </c>
      <c r="F7" s="38" t="s">
        <v>21</v>
      </c>
    </row>
    <row r="8" spans="1:6" x14ac:dyDescent="0.3">
      <c r="A8" s="287" t="s">
        <v>22</v>
      </c>
      <c r="B8" s="288"/>
      <c r="C8" s="39" t="s">
        <v>18</v>
      </c>
      <c r="D8" s="40"/>
      <c r="E8" s="41"/>
      <c r="F8" s="42"/>
    </row>
    <row r="9" spans="1:6" x14ac:dyDescent="0.3">
      <c r="A9" s="289"/>
      <c r="B9" s="284"/>
      <c r="C9" s="43"/>
      <c r="D9" s="44"/>
      <c r="E9" s="45"/>
      <c r="F9" s="46"/>
    </row>
    <row r="10" spans="1:6" x14ac:dyDescent="0.3">
      <c r="A10" s="280" t="s">
        <v>64</v>
      </c>
      <c r="B10" s="281"/>
      <c r="C10" s="47">
        <v>1</v>
      </c>
      <c r="D10" s="48">
        <v>10788</v>
      </c>
      <c r="E10" s="49">
        <v>41974</v>
      </c>
      <c r="F10" s="50">
        <f>SUM(D10:E10)</f>
        <v>52762</v>
      </c>
    </row>
    <row r="11" spans="1:6" x14ac:dyDescent="0.3">
      <c r="A11" s="280" t="s">
        <v>65</v>
      </c>
      <c r="B11" s="281"/>
      <c r="C11" s="47">
        <v>1</v>
      </c>
      <c r="D11" s="48">
        <v>10788</v>
      </c>
      <c r="E11" s="49">
        <v>34212</v>
      </c>
      <c r="F11" s="50">
        <f>SUM(D11:E11)</f>
        <v>45000</v>
      </c>
    </row>
    <row r="12" spans="1:6" x14ac:dyDescent="0.3">
      <c r="A12" s="280" t="s">
        <v>85</v>
      </c>
      <c r="B12" s="281"/>
      <c r="C12" s="47">
        <v>1</v>
      </c>
      <c r="D12" s="48">
        <v>0</v>
      </c>
      <c r="E12" s="49">
        <v>45000</v>
      </c>
      <c r="F12" s="50">
        <f>SUM(D12:E12)</f>
        <v>45000</v>
      </c>
    </row>
    <row r="13" spans="1:6" x14ac:dyDescent="0.3">
      <c r="A13" s="168" t="s">
        <v>84</v>
      </c>
      <c r="B13" s="169"/>
      <c r="C13" s="47">
        <v>1</v>
      </c>
      <c r="D13" s="48">
        <v>0</v>
      </c>
      <c r="E13" s="49">
        <v>40000</v>
      </c>
      <c r="F13" s="50">
        <v>40000</v>
      </c>
    </row>
    <row r="14" spans="1:6" x14ac:dyDescent="0.3">
      <c r="A14" s="280" t="s">
        <v>67</v>
      </c>
      <c r="B14" s="281"/>
      <c r="C14" s="47">
        <v>1</v>
      </c>
      <c r="D14" s="48">
        <v>10788</v>
      </c>
      <c r="E14" s="49">
        <v>12212</v>
      </c>
      <c r="F14" s="50">
        <f>SUM(D14:E14)</f>
        <v>23000</v>
      </c>
    </row>
    <row r="15" spans="1:6" x14ac:dyDescent="0.3">
      <c r="A15" s="168" t="s">
        <v>83</v>
      </c>
      <c r="B15" s="169"/>
      <c r="C15" s="51">
        <v>1</v>
      </c>
      <c r="D15" s="52">
        <v>10788</v>
      </c>
      <c r="E15" s="53">
        <v>12212</v>
      </c>
      <c r="F15" s="50">
        <v>23000</v>
      </c>
    </row>
    <row r="16" spans="1:6" x14ac:dyDescent="0.3">
      <c r="A16" s="168" t="s">
        <v>81</v>
      </c>
      <c r="B16" s="170"/>
      <c r="C16" s="47">
        <v>3</v>
      </c>
      <c r="D16" s="48">
        <v>0</v>
      </c>
      <c r="E16" s="49">
        <v>66000</v>
      </c>
      <c r="F16" s="50">
        <f t="shared" ref="F16:F23" si="0">SUM(D16:E16)</f>
        <v>66000</v>
      </c>
    </row>
    <row r="17" spans="1:6" x14ac:dyDescent="0.3">
      <c r="A17" s="171" t="s">
        <v>24</v>
      </c>
      <c r="B17" s="169"/>
      <c r="C17" s="47"/>
      <c r="D17" s="48">
        <v>0</v>
      </c>
      <c r="E17" s="49">
        <v>0</v>
      </c>
      <c r="F17" s="50">
        <f t="shared" si="0"/>
        <v>0</v>
      </c>
    </row>
    <row r="18" spans="1:6" x14ac:dyDescent="0.3">
      <c r="A18" s="168" t="s">
        <v>86</v>
      </c>
      <c r="B18" s="169"/>
      <c r="C18" s="47">
        <v>1</v>
      </c>
      <c r="D18" s="48">
        <v>2500</v>
      </c>
      <c r="E18" s="49">
        <v>7431</v>
      </c>
      <c r="F18" s="50">
        <f t="shared" si="0"/>
        <v>9931</v>
      </c>
    </row>
    <row r="19" spans="1:6" x14ac:dyDescent="0.3">
      <c r="A19" s="168" t="s">
        <v>69</v>
      </c>
      <c r="B19" s="169"/>
      <c r="C19" s="47">
        <v>1</v>
      </c>
      <c r="D19" s="48">
        <v>2000</v>
      </c>
      <c r="E19" s="49">
        <v>7000</v>
      </c>
      <c r="F19" s="50">
        <f t="shared" si="0"/>
        <v>9000</v>
      </c>
    </row>
    <row r="20" spans="1:6" ht="13.2" customHeight="1" x14ac:dyDescent="0.3">
      <c r="A20" s="280" t="s">
        <v>87</v>
      </c>
      <c r="B20" s="281"/>
      <c r="C20" s="47">
        <v>1</v>
      </c>
      <c r="D20" s="48">
        <v>0</v>
      </c>
      <c r="E20" s="49">
        <v>9000</v>
      </c>
      <c r="F20" s="50">
        <f t="shared" si="0"/>
        <v>9000</v>
      </c>
    </row>
    <row r="21" spans="1:6" ht="13.2" customHeight="1" x14ac:dyDescent="0.3">
      <c r="A21" s="196" t="s">
        <v>88</v>
      </c>
      <c r="B21" s="197"/>
      <c r="C21" s="221">
        <v>1</v>
      </c>
      <c r="D21" s="222">
        <v>0</v>
      </c>
      <c r="E21" s="223">
        <v>9000</v>
      </c>
      <c r="F21" s="224">
        <f t="shared" si="0"/>
        <v>9000</v>
      </c>
    </row>
    <row r="22" spans="1:6" ht="13.2" customHeight="1" x14ac:dyDescent="0.3">
      <c r="A22" s="196" t="s">
        <v>89</v>
      </c>
      <c r="B22" s="197"/>
      <c r="C22" s="221">
        <v>1</v>
      </c>
      <c r="D22" s="222">
        <v>2000</v>
      </c>
      <c r="E22" s="223">
        <v>4360</v>
      </c>
      <c r="F22" s="224">
        <f t="shared" si="0"/>
        <v>6360</v>
      </c>
    </row>
    <row r="23" spans="1:6" ht="12.6" customHeight="1" x14ac:dyDescent="0.3">
      <c r="A23" s="196" t="s">
        <v>90</v>
      </c>
      <c r="B23" s="197"/>
      <c r="C23" s="221">
        <v>1</v>
      </c>
      <c r="D23" s="222">
        <v>2000</v>
      </c>
      <c r="E23" s="223">
        <v>4360</v>
      </c>
      <c r="F23" s="224">
        <f t="shared" si="0"/>
        <v>6360</v>
      </c>
    </row>
    <row r="24" spans="1:6" ht="13.2" customHeight="1" thickBot="1" x14ac:dyDescent="0.35">
      <c r="A24" s="196" t="s">
        <v>91</v>
      </c>
      <c r="B24" s="169"/>
      <c r="C24" s="54">
        <v>3</v>
      </c>
      <c r="D24" s="55">
        <v>0</v>
      </c>
      <c r="E24" s="56">
        <v>19080</v>
      </c>
      <c r="F24" s="57">
        <v>19080</v>
      </c>
    </row>
    <row r="25" spans="1:6" ht="15" thickBot="1" x14ac:dyDescent="0.35">
      <c r="A25" s="174" t="s">
        <v>25</v>
      </c>
      <c r="B25" s="173"/>
      <c r="C25" s="73"/>
      <c r="D25" s="79">
        <v>51652</v>
      </c>
      <c r="E25" s="80">
        <f>SUM(E10:E24)</f>
        <v>311841</v>
      </c>
      <c r="F25" s="72">
        <v>363493</v>
      </c>
    </row>
    <row r="26" spans="1:6" ht="15" thickBot="1" x14ac:dyDescent="0.35">
      <c r="A26" s="58"/>
      <c r="B26" s="78"/>
      <c r="C26" s="73"/>
      <c r="D26" s="81">
        <v>0</v>
      </c>
      <c r="E26" s="82">
        <v>0</v>
      </c>
      <c r="F26" s="72"/>
    </row>
    <row r="27" spans="1:6" x14ac:dyDescent="0.3">
      <c r="A27" s="64" t="s">
        <v>26</v>
      </c>
      <c r="B27" s="173"/>
      <c r="C27" s="73"/>
      <c r="D27" s="83"/>
      <c r="E27" s="84"/>
      <c r="F27" s="72" t="s">
        <v>8</v>
      </c>
    </row>
    <row r="28" spans="1:6" x14ac:dyDescent="0.3">
      <c r="A28" s="175" t="s">
        <v>27</v>
      </c>
      <c r="B28" s="173"/>
      <c r="C28" s="73"/>
      <c r="D28" s="76">
        <v>0</v>
      </c>
      <c r="E28" s="75">
        <v>20000</v>
      </c>
      <c r="F28" s="72">
        <v>20000</v>
      </c>
    </row>
    <row r="29" spans="1:6" x14ac:dyDescent="0.3">
      <c r="A29" s="176" t="s">
        <v>28</v>
      </c>
      <c r="B29" s="173"/>
      <c r="C29" s="73"/>
      <c r="D29" s="85">
        <v>0</v>
      </c>
      <c r="E29" s="86">
        <v>18000</v>
      </c>
      <c r="F29" s="72">
        <v>18000</v>
      </c>
    </row>
    <row r="30" spans="1:6" x14ac:dyDescent="0.3">
      <c r="A30" s="177" t="s">
        <v>29</v>
      </c>
      <c r="B30" s="78"/>
      <c r="C30" s="69"/>
      <c r="D30" s="81">
        <v>0</v>
      </c>
      <c r="E30" s="82">
        <v>30000</v>
      </c>
      <c r="F30" s="72">
        <f>SUM(D30:E30)</f>
        <v>30000</v>
      </c>
    </row>
    <row r="31" spans="1:6" x14ac:dyDescent="0.3">
      <c r="A31" s="178" t="s">
        <v>30</v>
      </c>
      <c r="B31" s="78"/>
      <c r="C31" s="69"/>
      <c r="D31" s="81">
        <v>0</v>
      </c>
      <c r="E31" s="82">
        <v>0</v>
      </c>
      <c r="F31" s="72">
        <f>SUM(D31:E31)</f>
        <v>0</v>
      </c>
    </row>
    <row r="32" spans="1:6" x14ac:dyDescent="0.3">
      <c r="A32" s="177" t="s">
        <v>31</v>
      </c>
      <c r="B32" s="173"/>
      <c r="C32" s="69"/>
      <c r="D32" s="76">
        <v>0</v>
      </c>
      <c r="E32" s="75">
        <v>38500</v>
      </c>
      <c r="F32" s="72">
        <v>38500</v>
      </c>
    </row>
    <row r="33" spans="1:6" x14ac:dyDescent="0.3">
      <c r="A33" s="177" t="s">
        <v>32</v>
      </c>
      <c r="B33" s="173"/>
      <c r="C33" s="69"/>
      <c r="D33" s="76">
        <v>0</v>
      </c>
      <c r="E33" s="75">
        <v>20000</v>
      </c>
      <c r="F33" s="72">
        <v>20000</v>
      </c>
    </row>
    <row r="34" spans="1:6" x14ac:dyDescent="0.3">
      <c r="A34" s="178" t="s">
        <v>33</v>
      </c>
      <c r="B34" s="179"/>
      <c r="C34" s="69"/>
      <c r="D34" s="76">
        <v>0</v>
      </c>
      <c r="E34" s="75">
        <v>15000</v>
      </c>
      <c r="F34" s="72">
        <v>15000</v>
      </c>
    </row>
    <row r="35" spans="1:6" x14ac:dyDescent="0.3">
      <c r="A35" s="77"/>
      <c r="B35" s="173"/>
      <c r="C35" s="69"/>
      <c r="D35" s="76"/>
      <c r="E35" s="75"/>
      <c r="F35" s="72" t="s">
        <v>8</v>
      </c>
    </row>
    <row r="36" spans="1:6" x14ac:dyDescent="0.3">
      <c r="A36" s="172" t="s">
        <v>34</v>
      </c>
      <c r="B36" s="88"/>
      <c r="C36" s="69"/>
      <c r="D36" s="76" t="s">
        <v>8</v>
      </c>
      <c r="E36" s="75"/>
      <c r="F36" s="72" t="s">
        <v>8</v>
      </c>
    </row>
    <row r="37" spans="1:6" x14ac:dyDescent="0.3">
      <c r="A37" s="177" t="s">
        <v>35</v>
      </c>
      <c r="B37" s="173"/>
      <c r="C37" s="69"/>
      <c r="D37" s="81">
        <v>0</v>
      </c>
      <c r="E37" s="82">
        <v>18000</v>
      </c>
      <c r="F37" s="72">
        <f>SUM(D37:E37)</f>
        <v>18000</v>
      </c>
    </row>
    <row r="38" spans="1:6" x14ac:dyDescent="0.3">
      <c r="A38" s="87"/>
      <c r="B38" s="183"/>
      <c r="C38" s="69"/>
      <c r="D38" s="81">
        <v>0</v>
      </c>
      <c r="E38" s="82"/>
      <c r="F38" s="72"/>
    </row>
    <row r="39" spans="1:6" x14ac:dyDescent="0.3">
      <c r="A39" s="178" t="s">
        <v>36</v>
      </c>
      <c r="B39" s="183"/>
      <c r="C39" s="69"/>
      <c r="D39" s="81">
        <v>0</v>
      </c>
      <c r="E39" s="82">
        <v>600000</v>
      </c>
      <c r="F39" s="72">
        <f>SUM(D39:E39)</f>
        <v>600000</v>
      </c>
    </row>
    <row r="40" spans="1:6" x14ac:dyDescent="0.3">
      <c r="A40" s="177" t="s">
        <v>37</v>
      </c>
      <c r="B40" s="183"/>
      <c r="C40" s="69"/>
      <c r="D40" s="76"/>
      <c r="E40" s="75">
        <v>75000</v>
      </c>
      <c r="F40" s="72">
        <v>75000</v>
      </c>
    </row>
    <row r="41" spans="1:6" x14ac:dyDescent="0.3">
      <c r="A41" s="87"/>
      <c r="B41" s="88"/>
      <c r="C41" s="73"/>
      <c r="D41" s="76"/>
      <c r="E41" s="75"/>
      <c r="F41" s="72" t="s">
        <v>8</v>
      </c>
    </row>
    <row r="42" spans="1:6" x14ac:dyDescent="0.3">
      <c r="A42" s="172" t="s">
        <v>38</v>
      </c>
      <c r="B42" s="179"/>
      <c r="C42" s="89"/>
      <c r="D42" s="81">
        <v>0</v>
      </c>
      <c r="E42" s="82">
        <v>200000</v>
      </c>
      <c r="F42" s="72">
        <f>SUM(D42:E42)</f>
        <v>200000</v>
      </c>
    </row>
    <row r="43" spans="1:6" x14ac:dyDescent="0.3">
      <c r="A43" s="182" t="s">
        <v>39</v>
      </c>
      <c r="B43" s="181"/>
      <c r="C43" s="89"/>
      <c r="D43" s="81">
        <v>0</v>
      </c>
      <c r="E43" s="82">
        <v>120000</v>
      </c>
      <c r="F43" s="72">
        <f>SUM(D43:E43)</f>
        <v>120000</v>
      </c>
    </row>
    <row r="44" spans="1:6" x14ac:dyDescent="0.3">
      <c r="A44" s="184" t="s">
        <v>40</v>
      </c>
      <c r="B44" s="181"/>
      <c r="C44" s="89"/>
      <c r="D44" s="81">
        <v>0</v>
      </c>
      <c r="E44" s="82">
        <v>50000</v>
      </c>
      <c r="F44" s="72">
        <f>SUM(D44:E44)</f>
        <v>50000</v>
      </c>
    </row>
    <row r="45" spans="1:6" x14ac:dyDescent="0.3">
      <c r="A45" s="184" t="s">
        <v>41</v>
      </c>
      <c r="B45" s="181"/>
      <c r="C45" s="89"/>
      <c r="D45" s="90">
        <v>0</v>
      </c>
      <c r="E45" s="91">
        <v>15000</v>
      </c>
      <c r="F45" s="72">
        <f>SUM(D45:E45)</f>
        <v>15000</v>
      </c>
    </row>
    <row r="46" spans="1:6" ht="15" thickBot="1" x14ac:dyDescent="0.35">
      <c r="A46" s="87"/>
      <c r="B46" s="181"/>
      <c r="C46" s="92"/>
      <c r="D46" s="93"/>
      <c r="E46" s="56"/>
      <c r="F46" s="94">
        <f>SUM(F25:F45)</f>
        <v>1582993</v>
      </c>
    </row>
    <row r="47" spans="1:6" ht="15" thickBot="1" x14ac:dyDescent="0.35">
      <c r="A47" s="178" t="s">
        <v>42</v>
      </c>
      <c r="B47" s="185"/>
      <c r="C47" s="97"/>
      <c r="D47" s="98"/>
      <c r="E47" s="99"/>
      <c r="F47" s="98"/>
    </row>
    <row r="48" spans="1:6" ht="15" thickBot="1" x14ac:dyDescent="0.35">
      <c r="A48" s="180" t="s">
        <v>8</v>
      </c>
      <c r="B48" s="96"/>
      <c r="C48" s="100"/>
      <c r="D48" s="101">
        <v>0</v>
      </c>
      <c r="E48" s="102"/>
      <c r="F48" s="103">
        <f>SUM(D48)</f>
        <v>0</v>
      </c>
    </row>
    <row r="49" spans="1:6" ht="15" thickBot="1" x14ac:dyDescent="0.35">
      <c r="A49" s="180" t="s">
        <v>8</v>
      </c>
      <c r="B49" s="187"/>
      <c r="C49" s="104"/>
      <c r="D49" s="105"/>
      <c r="E49" s="106"/>
      <c r="F49" s="107"/>
    </row>
    <row r="50" spans="1:6" ht="15" thickBot="1" x14ac:dyDescent="0.35">
      <c r="A50" s="180" t="s">
        <v>8</v>
      </c>
      <c r="B50" s="189"/>
      <c r="C50" s="110"/>
      <c r="D50" s="111">
        <f>SUM(D48+D47)</f>
        <v>0</v>
      </c>
      <c r="E50" s="112">
        <f>SUM(E48+E47)</f>
        <v>0</v>
      </c>
      <c r="F50" s="113">
        <f>SUM(F48+F47)</f>
        <v>0</v>
      </c>
    </row>
    <row r="51" spans="1:6" ht="15" thickBot="1" x14ac:dyDescent="0.35">
      <c r="A51" s="180" t="s">
        <v>8</v>
      </c>
      <c r="B51" s="109"/>
      <c r="C51" s="116"/>
      <c r="D51" s="117"/>
      <c r="E51" s="115"/>
      <c r="F51" s="118"/>
    </row>
    <row r="52" spans="1:6" ht="15" thickBot="1" x14ac:dyDescent="0.35">
      <c r="A52" s="174" t="s">
        <v>43</v>
      </c>
      <c r="B52" s="115"/>
      <c r="C52" s="120"/>
      <c r="D52" s="120"/>
      <c r="E52" s="120"/>
      <c r="F52" s="121"/>
    </row>
    <row r="53" spans="1:6" ht="15" thickBot="1" x14ac:dyDescent="0.35">
      <c r="A53" s="95" t="s">
        <v>44</v>
      </c>
      <c r="B53" s="120"/>
      <c r="C53" s="66"/>
      <c r="D53" s="122">
        <v>51652</v>
      </c>
      <c r="E53" s="123"/>
      <c r="F53" s="124">
        <f>SUM('[1]Yr 2 Support.Revenue'!F35)</f>
        <v>0</v>
      </c>
    </row>
    <row r="54" spans="1:6" ht="24.6" x14ac:dyDescent="0.3">
      <c r="A54" s="186" t="s">
        <v>45</v>
      </c>
      <c r="B54" s="191"/>
      <c r="C54" s="125"/>
      <c r="D54" s="126">
        <f>SUM(D50)</f>
        <v>0</v>
      </c>
      <c r="E54" s="127">
        <f>SUM(E50)</f>
        <v>0</v>
      </c>
      <c r="F54" s="128">
        <f>SUM(F50)</f>
        <v>0</v>
      </c>
    </row>
    <row r="55" spans="1:6" ht="15" thickBot="1" x14ac:dyDescent="0.35">
      <c r="A55" s="188"/>
      <c r="B55" s="193"/>
      <c r="C55" s="129"/>
      <c r="D55" s="130"/>
      <c r="E55" s="131"/>
      <c r="F55" s="132">
        <f>SUM(F53-F54)</f>
        <v>0</v>
      </c>
    </row>
    <row r="56" spans="1:6" ht="15" thickBot="1" x14ac:dyDescent="0.35">
      <c r="A56" s="108" t="s">
        <v>46</v>
      </c>
      <c r="B56" s="195"/>
      <c r="D56" s="230">
        <v>51652</v>
      </c>
      <c r="E56" s="230">
        <v>1600000</v>
      </c>
      <c r="F56" s="230">
        <v>1651652</v>
      </c>
    </row>
    <row r="57" spans="1:6" ht="15" thickBot="1" x14ac:dyDescent="0.35">
      <c r="A57" s="114"/>
    </row>
    <row r="58" spans="1:6" ht="15" customHeight="1" x14ac:dyDescent="0.3">
      <c r="A58" s="119" t="s">
        <v>47</v>
      </c>
      <c r="B58" s="119"/>
      <c r="C58" s="119"/>
    </row>
    <row r="59" spans="1:6" x14ac:dyDescent="0.3">
      <c r="A59" s="190" t="s">
        <v>48</v>
      </c>
      <c r="D59" s="230">
        <v>51652</v>
      </c>
      <c r="E59" s="230">
        <v>1600000</v>
      </c>
      <c r="F59" s="230">
        <v>1651652</v>
      </c>
    </row>
    <row r="60" spans="1:6" x14ac:dyDescent="0.3">
      <c r="A60" s="192" t="s">
        <v>49</v>
      </c>
      <c r="F60" s="230">
        <v>1651652</v>
      </c>
    </row>
    <row r="61" spans="1:6" ht="15" thickBot="1" x14ac:dyDescent="0.35">
      <c r="A61" s="194" t="s">
        <v>47</v>
      </c>
      <c r="D61" s="230">
        <v>0</v>
      </c>
      <c r="E61" s="230">
        <v>0</v>
      </c>
      <c r="F61" s="230">
        <v>0</v>
      </c>
    </row>
  </sheetData>
  <mergeCells count="9">
    <mergeCell ref="A11:B11"/>
    <mergeCell ref="A12:B12"/>
    <mergeCell ref="A14:B14"/>
    <mergeCell ref="A20:B20"/>
    <mergeCell ref="B1:F1"/>
    <mergeCell ref="B3:F3"/>
    <mergeCell ref="A8:B8"/>
    <mergeCell ref="A9:B9"/>
    <mergeCell ref="A10:B10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1" workbookViewId="0">
      <selection activeCell="F26" sqref="F26"/>
    </sheetView>
  </sheetViews>
  <sheetFormatPr defaultRowHeight="14.4" x14ac:dyDescent="0.3"/>
  <cols>
    <col min="1" max="1" width="21.6640625" customWidth="1"/>
    <col min="2" max="2" width="26.5546875" customWidth="1"/>
    <col min="3" max="3" width="18.5546875" customWidth="1"/>
    <col min="4" max="4" width="14.33203125" customWidth="1"/>
    <col min="5" max="5" width="12.109375" customWidth="1"/>
    <col min="6" max="6" width="21.77734375" customWidth="1"/>
    <col min="7" max="7" width="11.5546875" customWidth="1"/>
  </cols>
  <sheetData>
    <row r="1" spans="1:6" x14ac:dyDescent="0.3">
      <c r="A1" s="1" t="s">
        <v>0</v>
      </c>
      <c r="B1" s="286" t="s">
        <v>50</v>
      </c>
      <c r="C1" s="286"/>
      <c r="D1" s="286"/>
      <c r="E1" s="286"/>
      <c r="F1" s="286"/>
    </row>
    <row r="2" spans="1:6" x14ac:dyDescent="0.3">
      <c r="A2" s="248"/>
      <c r="B2" s="257"/>
      <c r="C2" s="257"/>
      <c r="D2" s="257"/>
      <c r="E2" s="257"/>
      <c r="F2" s="257"/>
    </row>
    <row r="3" spans="1:6" x14ac:dyDescent="0.3">
      <c r="A3" s="1" t="s">
        <v>1</v>
      </c>
      <c r="B3" s="258" t="s">
        <v>75</v>
      </c>
      <c r="C3" s="258"/>
      <c r="D3" s="259"/>
      <c r="E3" s="299"/>
      <c r="F3" s="299"/>
    </row>
    <row r="4" spans="1:6" x14ac:dyDescent="0.3">
      <c r="A4" s="260"/>
      <c r="B4" s="257"/>
      <c r="C4" s="257"/>
      <c r="D4" s="257"/>
      <c r="E4" s="257"/>
      <c r="F4" s="257"/>
    </row>
    <row r="5" spans="1:6" x14ac:dyDescent="0.3">
      <c r="A5" s="248" t="s">
        <v>2</v>
      </c>
      <c r="B5" s="257"/>
      <c r="C5" s="257"/>
      <c r="D5" s="257"/>
      <c r="E5" s="257"/>
      <c r="F5" s="257"/>
    </row>
    <row r="6" spans="1:6" ht="15" thickBot="1" x14ac:dyDescent="0.35">
      <c r="A6" s="248" t="s">
        <v>93</v>
      </c>
      <c r="B6" s="249"/>
      <c r="C6" s="249"/>
      <c r="D6" s="249"/>
      <c r="E6" s="249"/>
      <c r="F6" s="249"/>
    </row>
    <row r="7" spans="1:6" ht="36.6" thickBot="1" x14ac:dyDescent="0.35">
      <c r="A7" s="296" t="s">
        <v>3</v>
      </c>
      <c r="B7" s="297"/>
      <c r="C7" s="298"/>
      <c r="D7" s="134" t="s">
        <v>4</v>
      </c>
      <c r="E7" s="133" t="s">
        <v>5</v>
      </c>
      <c r="F7" s="134" t="s">
        <v>6</v>
      </c>
    </row>
    <row r="8" spans="1:6" ht="15" thickBot="1" x14ac:dyDescent="0.35">
      <c r="A8" s="250" t="s">
        <v>7</v>
      </c>
      <c r="B8" s="251"/>
      <c r="C8" s="292"/>
      <c r="D8" s="8">
        <v>51652</v>
      </c>
      <c r="E8" s="9"/>
      <c r="F8" s="10">
        <f>SUM(D8)</f>
        <v>51652</v>
      </c>
    </row>
    <row r="9" spans="1:6" x14ac:dyDescent="0.3">
      <c r="A9" s="252"/>
      <c r="B9" s="253"/>
      <c r="C9" s="254"/>
      <c r="D9" s="12" t="s">
        <v>8</v>
      </c>
      <c r="E9" s="13" t="s">
        <v>8</v>
      </c>
      <c r="F9" s="14" t="s">
        <v>8</v>
      </c>
    </row>
    <row r="10" spans="1:6" x14ac:dyDescent="0.3">
      <c r="A10" s="244" t="s">
        <v>9</v>
      </c>
      <c r="B10" s="255"/>
      <c r="C10" s="239"/>
      <c r="D10" s="15" t="s">
        <v>8</v>
      </c>
      <c r="E10" s="16"/>
      <c r="F10" s="17" t="s">
        <v>8</v>
      </c>
    </row>
    <row r="11" spans="1:6" x14ac:dyDescent="0.3">
      <c r="A11" s="237" t="s">
        <v>76</v>
      </c>
      <c r="B11" s="238"/>
      <c r="C11" s="239"/>
      <c r="D11" s="15" t="s">
        <v>8</v>
      </c>
      <c r="E11" s="16">
        <v>15000</v>
      </c>
      <c r="F11" s="17">
        <v>15000</v>
      </c>
    </row>
    <row r="12" spans="1:6" x14ac:dyDescent="0.3">
      <c r="A12" s="244" t="s">
        <v>11</v>
      </c>
      <c r="B12" s="238"/>
      <c r="C12" s="239"/>
      <c r="D12" s="15"/>
      <c r="E12" s="16" t="s">
        <v>8</v>
      </c>
      <c r="F12" s="17" t="s">
        <v>8</v>
      </c>
    </row>
    <row r="13" spans="1:6" x14ac:dyDescent="0.3">
      <c r="A13" s="237" t="s">
        <v>56</v>
      </c>
      <c r="B13" s="238"/>
      <c r="C13" s="239"/>
      <c r="D13" s="15"/>
      <c r="E13" s="16">
        <v>1000000</v>
      </c>
      <c r="F13" s="17">
        <v>1000000</v>
      </c>
    </row>
    <row r="14" spans="1:6" x14ac:dyDescent="0.3">
      <c r="A14" s="231" t="s">
        <v>57</v>
      </c>
      <c r="B14" s="232"/>
      <c r="C14" s="239"/>
      <c r="D14" s="135"/>
      <c r="E14" s="18">
        <v>10000</v>
      </c>
      <c r="F14" s="17">
        <f>SUM(E14)</f>
        <v>10000</v>
      </c>
    </row>
    <row r="15" spans="1:6" x14ac:dyDescent="0.3">
      <c r="A15" s="231" t="s">
        <v>77</v>
      </c>
      <c r="B15" s="232"/>
      <c r="C15" s="239"/>
      <c r="D15" s="135"/>
      <c r="E15" s="18">
        <v>40000</v>
      </c>
      <c r="F15" s="17">
        <f>SUM(E15)</f>
        <v>40000</v>
      </c>
    </row>
    <row r="16" spans="1:6" x14ac:dyDescent="0.3">
      <c r="A16" s="231" t="s">
        <v>92</v>
      </c>
      <c r="B16" s="232"/>
      <c r="C16" s="239"/>
      <c r="D16" s="135"/>
      <c r="E16" s="18">
        <v>350000</v>
      </c>
      <c r="F16" s="17">
        <f>SUM(E16)</f>
        <v>350000</v>
      </c>
    </row>
    <row r="17" spans="1:6" x14ac:dyDescent="0.3">
      <c r="A17" s="246" t="s">
        <v>12</v>
      </c>
      <c r="B17" s="238"/>
      <c r="C17" s="239"/>
      <c r="D17" s="15"/>
      <c r="E17" s="16" t="s">
        <v>8</v>
      </c>
      <c r="F17" s="17" t="s">
        <v>8</v>
      </c>
    </row>
    <row r="18" spans="1:6" x14ac:dyDescent="0.3">
      <c r="A18" s="237" t="s">
        <v>53</v>
      </c>
      <c r="B18" s="238"/>
      <c r="C18" s="239"/>
      <c r="D18" s="15"/>
      <c r="E18" s="16">
        <v>25000</v>
      </c>
      <c r="F18" s="17">
        <v>25000</v>
      </c>
    </row>
    <row r="19" spans="1:6" x14ac:dyDescent="0.3">
      <c r="A19" s="231" t="s">
        <v>78</v>
      </c>
      <c r="B19" s="247"/>
      <c r="C19" s="239"/>
      <c r="D19" s="135"/>
      <c r="E19" s="18">
        <v>100000</v>
      </c>
      <c r="F19" s="17">
        <f>SUM(E19)</f>
        <v>100000</v>
      </c>
    </row>
    <row r="20" spans="1:6" x14ac:dyDescent="0.3">
      <c r="A20" s="231" t="s">
        <v>79</v>
      </c>
      <c r="B20" s="247"/>
      <c r="C20" s="239"/>
      <c r="D20" s="135"/>
      <c r="E20" s="18">
        <v>130000</v>
      </c>
      <c r="F20" s="17">
        <f>SUM(E20)</f>
        <v>130000</v>
      </c>
    </row>
    <row r="21" spans="1:6" x14ac:dyDescent="0.3">
      <c r="A21" s="231" t="s">
        <v>8</v>
      </c>
      <c r="B21" s="247"/>
      <c r="C21" s="239"/>
      <c r="D21" s="135"/>
      <c r="E21" s="18">
        <v>0</v>
      </c>
      <c r="F21" s="17">
        <f>SUM(E21)</f>
        <v>0</v>
      </c>
    </row>
    <row r="22" spans="1:6" x14ac:dyDescent="0.3">
      <c r="A22" s="240" t="s">
        <v>13</v>
      </c>
      <c r="B22" s="243"/>
      <c r="C22" s="242"/>
      <c r="D22" s="20"/>
      <c r="E22" s="21" t="s">
        <v>8</v>
      </c>
      <c r="F22" s="17" t="s">
        <v>8</v>
      </c>
    </row>
    <row r="23" spans="1:6" x14ac:dyDescent="0.3">
      <c r="A23" s="237" t="s">
        <v>74</v>
      </c>
      <c r="B23" s="238"/>
      <c r="C23" s="239"/>
      <c r="D23" s="15"/>
      <c r="E23" s="16">
        <v>15000</v>
      </c>
      <c r="F23" s="17">
        <v>15000</v>
      </c>
    </row>
    <row r="24" spans="1:6" x14ac:dyDescent="0.3">
      <c r="A24" s="231" t="s">
        <v>80</v>
      </c>
      <c r="B24" s="232"/>
      <c r="C24" s="239"/>
      <c r="D24" s="135"/>
      <c r="E24" s="18">
        <v>40000</v>
      </c>
      <c r="F24" s="17">
        <v>40000</v>
      </c>
    </row>
    <row r="25" spans="1:6" ht="15" thickBot="1" x14ac:dyDescent="0.35">
      <c r="A25" s="240" t="s">
        <v>14</v>
      </c>
      <c r="B25" s="241"/>
      <c r="C25" s="242"/>
      <c r="D25" s="20"/>
      <c r="E25" s="21">
        <v>0</v>
      </c>
      <c r="F25" s="17">
        <v>0</v>
      </c>
    </row>
    <row r="26" spans="1:6" ht="15" thickBot="1" x14ac:dyDescent="0.35">
      <c r="A26" s="136" t="s">
        <v>15</v>
      </c>
      <c r="B26" s="137"/>
      <c r="C26" s="137"/>
      <c r="D26" s="23">
        <f>SUM(D8:D25)</f>
        <v>51652</v>
      </c>
      <c r="E26" s="24">
        <f>SUM(E11:E25)</f>
        <v>1725000</v>
      </c>
      <c r="F26" s="25">
        <v>1776652</v>
      </c>
    </row>
    <row r="27" spans="1:6" x14ac:dyDescent="0.3">
      <c r="A27" s="26" t="s">
        <v>16</v>
      </c>
      <c r="B27" s="26"/>
      <c r="C27" s="26"/>
      <c r="D27" s="27"/>
      <c r="E27" s="27"/>
      <c r="F27" s="27"/>
    </row>
  </sheetData>
  <mergeCells count="25">
    <mergeCell ref="A6:F6"/>
    <mergeCell ref="B1:F1"/>
    <mergeCell ref="A2:F2"/>
    <mergeCell ref="B3:F3"/>
    <mergeCell ref="A4:F4"/>
    <mergeCell ref="A5:F5"/>
    <mergeCell ref="A15:C15"/>
    <mergeCell ref="A7:C7"/>
    <mergeCell ref="A8:C8"/>
    <mergeCell ref="A9:C9"/>
    <mergeCell ref="A10:C10"/>
    <mergeCell ref="A11:C11"/>
    <mergeCell ref="A12:C12"/>
    <mergeCell ref="A13:C13"/>
    <mergeCell ref="A14:C14"/>
    <mergeCell ref="A25:C2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opLeftCell="B4" workbookViewId="0">
      <selection activeCell="E11" sqref="E11"/>
    </sheetView>
  </sheetViews>
  <sheetFormatPr defaultRowHeight="14.4" x14ac:dyDescent="0.3"/>
  <cols>
    <col min="1" max="1" width="35.77734375" customWidth="1"/>
    <col min="2" max="2" width="22.88671875" customWidth="1"/>
    <col min="3" max="3" width="18" customWidth="1"/>
    <col min="4" max="4" width="11" customWidth="1"/>
    <col min="5" max="5" width="11.44140625" customWidth="1"/>
    <col min="6" max="6" width="16.33203125" customWidth="1"/>
  </cols>
  <sheetData>
    <row r="1" spans="1:6" x14ac:dyDescent="0.3">
      <c r="A1" s="138" t="s">
        <v>0</v>
      </c>
      <c r="B1" s="305" t="s">
        <v>95</v>
      </c>
      <c r="C1" s="305"/>
      <c r="D1" s="305"/>
      <c r="E1" s="305"/>
      <c r="F1" s="305"/>
    </row>
    <row r="2" spans="1:6" x14ac:dyDescent="0.3">
      <c r="A2" s="138"/>
      <c r="B2" s="139"/>
      <c r="C2" s="139"/>
      <c r="D2" s="139"/>
      <c r="E2" s="139"/>
      <c r="F2" s="139"/>
    </row>
    <row r="3" spans="1:6" x14ac:dyDescent="0.3">
      <c r="A3" s="138" t="s">
        <v>1</v>
      </c>
      <c r="B3" s="306" t="s">
        <v>96</v>
      </c>
      <c r="C3" s="306"/>
      <c r="D3" s="307"/>
      <c r="E3" s="307"/>
      <c r="F3" s="307"/>
    </row>
    <row r="4" spans="1:6" x14ac:dyDescent="0.3">
      <c r="A4" s="140"/>
      <c r="B4" s="139"/>
      <c r="C4" s="139"/>
      <c r="D4" s="139"/>
      <c r="E4" s="139"/>
      <c r="F4" s="139"/>
    </row>
    <row r="5" spans="1:6" x14ac:dyDescent="0.3">
      <c r="A5" s="138" t="s">
        <v>2</v>
      </c>
      <c r="B5" s="139"/>
      <c r="C5" s="141"/>
      <c r="D5" s="141"/>
      <c r="E5" s="141"/>
      <c r="F5" s="139"/>
    </row>
    <row r="6" spans="1:6" ht="15" thickBot="1" x14ac:dyDescent="0.35">
      <c r="A6" s="138" t="s">
        <v>93</v>
      </c>
      <c r="B6" s="141"/>
      <c r="C6" s="141"/>
      <c r="D6" s="139"/>
      <c r="E6" s="141"/>
      <c r="F6" s="141"/>
    </row>
    <row r="7" spans="1:6" ht="37.200000000000003" thickBot="1" x14ac:dyDescent="0.35">
      <c r="A7" s="142" t="s">
        <v>17</v>
      </c>
      <c r="B7" s="143"/>
      <c r="C7" s="144" t="s">
        <v>18</v>
      </c>
      <c r="D7" s="145" t="s">
        <v>19</v>
      </c>
      <c r="E7" s="146" t="s">
        <v>20</v>
      </c>
      <c r="F7" s="147" t="s">
        <v>21</v>
      </c>
    </row>
    <row r="8" spans="1:6" x14ac:dyDescent="0.3">
      <c r="A8" s="308" t="s">
        <v>22</v>
      </c>
      <c r="B8" s="309"/>
      <c r="C8" s="148" t="s">
        <v>18</v>
      </c>
      <c r="D8" s="149"/>
      <c r="E8" s="150"/>
      <c r="F8" s="151"/>
    </row>
    <row r="9" spans="1:6" x14ac:dyDescent="0.3">
      <c r="A9" s="290" t="s">
        <v>23</v>
      </c>
      <c r="B9" s="304"/>
      <c r="C9" s="152" t="s">
        <v>8</v>
      </c>
      <c r="D9" s="153"/>
      <c r="E9" s="154"/>
      <c r="F9" s="155"/>
    </row>
    <row r="10" spans="1:6" x14ac:dyDescent="0.3">
      <c r="A10" s="280" t="s">
        <v>64</v>
      </c>
      <c r="B10" s="281"/>
      <c r="C10" s="47">
        <v>1</v>
      </c>
      <c r="D10" s="48">
        <v>10788</v>
      </c>
      <c r="E10" s="49">
        <v>41974</v>
      </c>
      <c r="F10" s="50">
        <f>SUM(D10:E10)</f>
        <v>52762</v>
      </c>
    </row>
    <row r="11" spans="1:6" x14ac:dyDescent="0.3">
      <c r="A11" s="280" t="s">
        <v>65</v>
      </c>
      <c r="B11" s="281"/>
      <c r="C11" s="47">
        <v>1</v>
      </c>
      <c r="D11" s="48">
        <v>10788</v>
      </c>
      <c r="E11" s="49">
        <v>34212</v>
      </c>
      <c r="F11" s="50">
        <f>SUM(D11:E11)</f>
        <v>45000</v>
      </c>
    </row>
    <row r="12" spans="1:6" x14ac:dyDescent="0.3">
      <c r="A12" s="280" t="s">
        <v>85</v>
      </c>
      <c r="B12" s="281"/>
      <c r="C12" s="47">
        <v>1</v>
      </c>
      <c r="D12" s="48">
        <v>0</v>
      </c>
      <c r="E12" s="49">
        <v>45000</v>
      </c>
      <c r="F12" s="50">
        <f>SUM(D12:E12)</f>
        <v>45000</v>
      </c>
    </row>
    <row r="13" spans="1:6" x14ac:dyDescent="0.3">
      <c r="A13" s="198" t="s">
        <v>84</v>
      </c>
      <c r="B13" s="199"/>
      <c r="C13" s="47">
        <v>1</v>
      </c>
      <c r="D13" s="48">
        <v>0</v>
      </c>
      <c r="E13" s="49">
        <v>40000</v>
      </c>
      <c r="F13" s="50">
        <v>40000</v>
      </c>
    </row>
    <row r="14" spans="1:6" x14ac:dyDescent="0.3">
      <c r="A14" s="280" t="s">
        <v>67</v>
      </c>
      <c r="B14" s="281"/>
      <c r="C14" s="47">
        <v>1</v>
      </c>
      <c r="D14" s="48">
        <v>10788</v>
      </c>
      <c r="E14" s="49">
        <v>12212</v>
      </c>
      <c r="F14" s="50">
        <f>SUM(D14:E14)</f>
        <v>23000</v>
      </c>
    </row>
    <row r="15" spans="1:6" x14ac:dyDescent="0.3">
      <c r="A15" s="198" t="s">
        <v>83</v>
      </c>
      <c r="B15" s="199"/>
      <c r="C15" s="51">
        <v>1</v>
      </c>
      <c r="D15" s="52">
        <v>10788</v>
      </c>
      <c r="E15" s="53">
        <v>12212</v>
      </c>
      <c r="F15" s="50">
        <v>23000</v>
      </c>
    </row>
    <row r="16" spans="1:6" x14ac:dyDescent="0.3">
      <c r="A16" s="198" t="s">
        <v>81</v>
      </c>
      <c r="B16" s="200"/>
      <c r="C16" s="47">
        <v>3</v>
      </c>
      <c r="D16" s="48">
        <v>0</v>
      </c>
      <c r="E16" s="49">
        <v>66000</v>
      </c>
      <c r="F16" s="50">
        <f t="shared" ref="F16:F23" si="0">SUM(D16:E16)</f>
        <v>66000</v>
      </c>
    </row>
    <row r="17" spans="1:6" x14ac:dyDescent="0.3">
      <c r="A17" s="201" t="s">
        <v>24</v>
      </c>
      <c r="B17" s="199"/>
      <c r="C17" s="47"/>
      <c r="D17" s="48">
        <v>0</v>
      </c>
      <c r="E17" s="49">
        <v>0</v>
      </c>
      <c r="F17" s="50">
        <f t="shared" si="0"/>
        <v>0</v>
      </c>
    </row>
    <row r="18" spans="1:6" x14ac:dyDescent="0.3">
      <c r="A18" s="198" t="s">
        <v>86</v>
      </c>
      <c r="B18" s="199"/>
      <c r="C18" s="47">
        <v>1</v>
      </c>
      <c r="D18" s="48">
        <v>2500</v>
      </c>
      <c r="E18" s="49">
        <v>7431</v>
      </c>
      <c r="F18" s="50">
        <f t="shared" si="0"/>
        <v>9931</v>
      </c>
    </row>
    <row r="19" spans="1:6" x14ac:dyDescent="0.3">
      <c r="A19" s="198" t="s">
        <v>69</v>
      </c>
      <c r="B19" s="199"/>
      <c r="C19" s="47">
        <v>1</v>
      </c>
      <c r="D19" s="48">
        <v>2000</v>
      </c>
      <c r="E19" s="49">
        <v>7000</v>
      </c>
      <c r="F19" s="50">
        <f t="shared" si="0"/>
        <v>9000</v>
      </c>
    </row>
    <row r="20" spans="1:6" x14ac:dyDescent="0.3">
      <c r="A20" s="280" t="s">
        <v>87</v>
      </c>
      <c r="B20" s="281"/>
      <c r="C20" s="47">
        <v>1</v>
      </c>
      <c r="D20" s="48">
        <v>0</v>
      </c>
      <c r="E20" s="49">
        <v>9000</v>
      </c>
      <c r="F20" s="50">
        <f t="shared" si="0"/>
        <v>9000</v>
      </c>
    </row>
    <row r="21" spans="1:6" x14ac:dyDescent="0.3">
      <c r="A21" s="198" t="s">
        <v>88</v>
      </c>
      <c r="B21" s="199"/>
      <c r="C21" s="221">
        <v>1</v>
      </c>
      <c r="D21" s="222">
        <v>0</v>
      </c>
      <c r="E21" s="223">
        <v>9000</v>
      </c>
      <c r="F21" s="224">
        <f t="shared" si="0"/>
        <v>9000</v>
      </c>
    </row>
    <row r="22" spans="1:6" x14ac:dyDescent="0.3">
      <c r="A22" s="198" t="s">
        <v>89</v>
      </c>
      <c r="B22" s="199"/>
      <c r="C22" s="221">
        <v>1</v>
      </c>
      <c r="D22" s="222">
        <v>2000</v>
      </c>
      <c r="E22" s="223">
        <v>4360</v>
      </c>
      <c r="F22" s="224">
        <f t="shared" si="0"/>
        <v>6360</v>
      </c>
    </row>
    <row r="23" spans="1:6" x14ac:dyDescent="0.3">
      <c r="A23" s="198" t="s">
        <v>90</v>
      </c>
      <c r="B23" s="199"/>
      <c r="C23" s="221">
        <v>1</v>
      </c>
      <c r="D23" s="222">
        <v>2000</v>
      </c>
      <c r="E23" s="223">
        <v>4360</v>
      </c>
      <c r="F23" s="224">
        <f t="shared" si="0"/>
        <v>6360</v>
      </c>
    </row>
    <row r="24" spans="1:6" ht="15" thickBot="1" x14ac:dyDescent="0.35">
      <c r="A24" s="198" t="s">
        <v>91</v>
      </c>
      <c r="B24" s="199"/>
      <c r="C24" s="54">
        <v>3</v>
      </c>
      <c r="D24" s="55">
        <v>0</v>
      </c>
      <c r="E24" s="56">
        <v>19080</v>
      </c>
      <c r="F24" s="57">
        <v>19080</v>
      </c>
    </row>
    <row r="25" spans="1:6" ht="15" thickBot="1" x14ac:dyDescent="0.35">
      <c r="A25" s="202" t="s">
        <v>25</v>
      </c>
      <c r="B25" s="206"/>
      <c r="C25" s="73"/>
      <c r="D25" s="79">
        <v>51652</v>
      </c>
      <c r="E25" s="80">
        <f>SUM(E10:E24)</f>
        <v>311841</v>
      </c>
      <c r="F25" s="72">
        <v>363493</v>
      </c>
    </row>
    <row r="26" spans="1:6" ht="15" thickBot="1" x14ac:dyDescent="0.35">
      <c r="A26" s="58"/>
      <c r="B26" s="78"/>
      <c r="C26" s="73"/>
      <c r="D26" s="81">
        <v>0</v>
      </c>
      <c r="E26" s="82">
        <v>0</v>
      </c>
      <c r="F26" s="72"/>
    </row>
    <row r="27" spans="1:6" x14ac:dyDescent="0.3">
      <c r="A27" s="64" t="s">
        <v>26</v>
      </c>
      <c r="B27" s="206"/>
      <c r="C27" s="73"/>
      <c r="D27" s="83"/>
      <c r="E27" s="84"/>
      <c r="F27" s="72" t="s">
        <v>8</v>
      </c>
    </row>
    <row r="28" spans="1:6" x14ac:dyDescent="0.3">
      <c r="A28" s="203" t="s">
        <v>27</v>
      </c>
      <c r="B28" s="206"/>
      <c r="C28" s="73"/>
      <c r="D28" s="76"/>
      <c r="E28" s="75">
        <v>20000</v>
      </c>
      <c r="F28" s="72">
        <v>20000</v>
      </c>
    </row>
    <row r="29" spans="1:6" x14ac:dyDescent="0.3">
      <c r="A29" s="204" t="s">
        <v>28</v>
      </c>
      <c r="B29" s="206"/>
      <c r="C29" s="73"/>
      <c r="D29" s="85"/>
      <c r="E29" s="86">
        <v>18000</v>
      </c>
      <c r="F29" s="72">
        <v>18000</v>
      </c>
    </row>
    <row r="30" spans="1:6" x14ac:dyDescent="0.3">
      <c r="A30" s="205" t="s">
        <v>29</v>
      </c>
      <c r="B30" s="78"/>
      <c r="C30" s="69"/>
      <c r="D30" s="81">
        <v>0</v>
      </c>
      <c r="E30" s="82">
        <v>30000</v>
      </c>
      <c r="F30" s="72">
        <f>SUM(D30:E30)</f>
        <v>30000</v>
      </c>
    </row>
    <row r="31" spans="1:6" x14ac:dyDescent="0.3">
      <c r="A31" s="207" t="s">
        <v>30</v>
      </c>
      <c r="B31" s="78"/>
      <c r="C31" s="69"/>
      <c r="D31" s="81">
        <v>0</v>
      </c>
      <c r="E31" s="82">
        <v>0</v>
      </c>
      <c r="F31" s="72">
        <f>SUM(D31:E31)</f>
        <v>0</v>
      </c>
    </row>
    <row r="32" spans="1:6" x14ac:dyDescent="0.3">
      <c r="A32" s="205" t="s">
        <v>31</v>
      </c>
      <c r="B32" s="206"/>
      <c r="C32" s="69"/>
      <c r="D32" s="76"/>
      <c r="E32" s="75">
        <v>38500</v>
      </c>
      <c r="F32" s="72">
        <v>38500</v>
      </c>
    </row>
    <row r="33" spans="1:6" x14ac:dyDescent="0.3">
      <c r="A33" s="205" t="s">
        <v>32</v>
      </c>
      <c r="B33" s="206"/>
      <c r="C33" s="69"/>
      <c r="D33" s="76"/>
      <c r="E33" s="75">
        <v>20000</v>
      </c>
      <c r="F33" s="72">
        <v>20000</v>
      </c>
    </row>
    <row r="34" spans="1:6" x14ac:dyDescent="0.3">
      <c r="A34" s="77"/>
      <c r="B34" s="88"/>
      <c r="C34" s="69"/>
      <c r="D34" s="81">
        <v>0</v>
      </c>
      <c r="E34" s="82">
        <v>0</v>
      </c>
      <c r="F34" s="72">
        <f>SUM(D34:E34)</f>
        <v>0</v>
      </c>
    </row>
    <row r="35" spans="1:6" x14ac:dyDescent="0.3">
      <c r="A35" s="207" t="s">
        <v>33</v>
      </c>
      <c r="B35" s="208"/>
      <c r="C35" s="69"/>
      <c r="D35" s="76"/>
      <c r="E35" s="75">
        <v>15000</v>
      </c>
      <c r="F35" s="72">
        <v>15000</v>
      </c>
    </row>
    <row r="36" spans="1:6" x14ac:dyDescent="0.3">
      <c r="A36" s="77"/>
      <c r="B36" s="206"/>
      <c r="C36" s="69"/>
      <c r="D36" s="76"/>
      <c r="E36" s="75"/>
      <c r="F36" s="72" t="s">
        <v>8</v>
      </c>
    </row>
    <row r="37" spans="1:6" x14ac:dyDescent="0.3">
      <c r="A37" s="209" t="s">
        <v>34</v>
      </c>
      <c r="B37" s="88"/>
      <c r="C37" s="69"/>
      <c r="D37" s="76" t="s">
        <v>8</v>
      </c>
      <c r="E37" s="75"/>
      <c r="F37" s="72" t="s">
        <v>8</v>
      </c>
    </row>
    <row r="38" spans="1:6" x14ac:dyDescent="0.3">
      <c r="A38" s="205" t="s">
        <v>35</v>
      </c>
      <c r="B38" s="206"/>
      <c r="C38" s="69"/>
      <c r="D38" s="81">
        <v>0</v>
      </c>
      <c r="E38" s="82">
        <v>18000</v>
      </c>
      <c r="F38" s="72">
        <f>SUM(D38:E38)</f>
        <v>18000</v>
      </c>
    </row>
    <row r="39" spans="1:6" x14ac:dyDescent="0.3">
      <c r="A39" s="87"/>
      <c r="B39" s="211"/>
      <c r="C39" s="69"/>
      <c r="D39" s="81">
        <v>0</v>
      </c>
      <c r="E39" s="82"/>
      <c r="F39" s="72"/>
    </row>
    <row r="40" spans="1:6" x14ac:dyDescent="0.3">
      <c r="A40" s="207" t="s">
        <v>36</v>
      </c>
      <c r="B40" s="211"/>
      <c r="C40" s="69"/>
      <c r="D40" s="81">
        <v>0</v>
      </c>
      <c r="E40" s="82">
        <v>600000</v>
      </c>
      <c r="F40" s="72">
        <f>SUM(D40:E40)</f>
        <v>600000</v>
      </c>
    </row>
    <row r="41" spans="1:6" x14ac:dyDescent="0.3">
      <c r="A41" s="205" t="s">
        <v>37</v>
      </c>
      <c r="B41" s="211"/>
      <c r="C41" s="69"/>
      <c r="D41" s="76"/>
      <c r="E41" s="75">
        <v>75000</v>
      </c>
      <c r="F41" s="72">
        <v>75000</v>
      </c>
    </row>
    <row r="42" spans="1:6" x14ac:dyDescent="0.3">
      <c r="A42" s="87"/>
      <c r="B42" s="88"/>
      <c r="C42" s="73"/>
      <c r="D42" s="76"/>
      <c r="E42" s="75"/>
      <c r="F42" s="72" t="s">
        <v>8</v>
      </c>
    </row>
    <row r="43" spans="1:6" x14ac:dyDescent="0.3">
      <c r="A43" s="209" t="s">
        <v>38</v>
      </c>
      <c r="B43" s="208"/>
      <c r="C43" s="89"/>
      <c r="D43" s="81">
        <v>0</v>
      </c>
      <c r="E43" s="82">
        <v>200000</v>
      </c>
      <c r="F43" s="72">
        <f>SUM(D43:E43)</f>
        <v>200000</v>
      </c>
    </row>
    <row r="44" spans="1:6" x14ac:dyDescent="0.3">
      <c r="A44" s="210" t="s">
        <v>39</v>
      </c>
      <c r="B44" s="219"/>
      <c r="C44" s="89"/>
      <c r="D44" s="81">
        <v>0</v>
      </c>
      <c r="E44" s="82">
        <v>120000</v>
      </c>
      <c r="F44" s="72">
        <f>SUM(D44:E44)</f>
        <v>120000</v>
      </c>
    </row>
    <row r="45" spans="1:6" x14ac:dyDescent="0.3">
      <c r="A45" s="212" t="s">
        <v>40</v>
      </c>
      <c r="B45" s="219"/>
      <c r="C45" s="89"/>
      <c r="D45" s="81">
        <v>0</v>
      </c>
      <c r="E45" s="82">
        <v>50000</v>
      </c>
      <c r="F45" s="72">
        <f>SUM(D45:E45)</f>
        <v>50000</v>
      </c>
    </row>
    <row r="46" spans="1:6" x14ac:dyDescent="0.3">
      <c r="A46" s="212" t="s">
        <v>41</v>
      </c>
      <c r="B46" s="219"/>
      <c r="C46" s="89"/>
      <c r="D46" s="90">
        <v>0</v>
      </c>
      <c r="E46" s="91">
        <v>15000</v>
      </c>
      <c r="F46" s="72">
        <f>SUM(D46:E46)</f>
        <v>15000</v>
      </c>
    </row>
    <row r="47" spans="1:6" ht="15" thickBot="1" x14ac:dyDescent="0.35">
      <c r="A47" s="87"/>
      <c r="B47" s="219"/>
      <c r="C47" s="92"/>
      <c r="D47" s="93">
        <f>SUM(D25:D46)</f>
        <v>51652</v>
      </c>
      <c r="E47" s="56">
        <f>SUM(E25:E46)</f>
        <v>1531341</v>
      </c>
      <c r="F47" s="94">
        <f>SUM(F25:F46)</f>
        <v>1582993</v>
      </c>
    </row>
    <row r="48" spans="1:6" ht="15" thickBot="1" x14ac:dyDescent="0.35">
      <c r="A48" s="207" t="s">
        <v>42</v>
      </c>
      <c r="B48" s="213"/>
      <c r="C48" s="97"/>
      <c r="D48" s="98">
        <f>SUM(D47+D24)</f>
        <v>51652</v>
      </c>
      <c r="E48" s="99">
        <f>SUM(E47+E24)</f>
        <v>1550421</v>
      </c>
      <c r="F48" s="98">
        <f>SUM(F47+F24)</f>
        <v>1602073</v>
      </c>
    </row>
    <row r="49" spans="1:7" ht="15" thickBot="1" x14ac:dyDescent="0.35">
      <c r="A49" s="218" t="s">
        <v>8</v>
      </c>
      <c r="B49" s="96"/>
      <c r="C49" s="100"/>
      <c r="D49" s="101">
        <v>0</v>
      </c>
      <c r="E49" s="102"/>
      <c r="F49" s="103">
        <f>SUM(D49)</f>
        <v>0</v>
      </c>
    </row>
    <row r="50" spans="1:7" ht="15" thickBot="1" x14ac:dyDescent="0.35">
      <c r="A50" s="218" t="s">
        <v>8</v>
      </c>
      <c r="B50" s="215"/>
      <c r="C50" s="104"/>
      <c r="D50" s="105"/>
      <c r="E50" s="106"/>
      <c r="F50" s="107"/>
    </row>
    <row r="51" spans="1:7" ht="15" thickBot="1" x14ac:dyDescent="0.35">
      <c r="A51" s="218" t="s">
        <v>8</v>
      </c>
      <c r="B51" s="189"/>
      <c r="C51" s="110"/>
      <c r="D51" s="111">
        <f>SUM(D49+D48)</f>
        <v>51652</v>
      </c>
      <c r="E51" s="112">
        <f>SUM(E49+E48)</f>
        <v>1550421</v>
      </c>
      <c r="F51" s="113">
        <f>SUM(F49+F48)</f>
        <v>1602073</v>
      </c>
    </row>
    <row r="52" spans="1:7" ht="14.4" customHeight="1" thickBot="1" x14ac:dyDescent="0.35">
      <c r="A52" s="218" t="s">
        <v>8</v>
      </c>
      <c r="B52" s="109"/>
      <c r="C52" s="116"/>
      <c r="D52" s="117"/>
      <c r="E52" s="115"/>
      <c r="F52" s="118"/>
    </row>
    <row r="53" spans="1:7" ht="15" thickBot="1" x14ac:dyDescent="0.35">
      <c r="A53" s="202" t="s">
        <v>43</v>
      </c>
      <c r="B53" s="115"/>
      <c r="C53" s="120"/>
      <c r="D53" s="120"/>
      <c r="E53" s="120"/>
      <c r="F53" s="121"/>
    </row>
    <row r="54" spans="1:7" ht="15" thickBot="1" x14ac:dyDescent="0.35">
      <c r="A54" s="95" t="s">
        <v>44</v>
      </c>
      <c r="B54" s="120"/>
      <c r="C54" s="66"/>
      <c r="D54" s="122">
        <f>SUM('[1]Yr 2 Support.Revenue'!D35)</f>
        <v>0</v>
      </c>
      <c r="E54" s="123">
        <v>1550421</v>
      </c>
      <c r="F54" s="124">
        <v>1602073</v>
      </c>
    </row>
    <row r="55" spans="1:7" ht="24.6" x14ac:dyDescent="0.3">
      <c r="A55" s="214" t="s">
        <v>45</v>
      </c>
      <c r="B55" s="216"/>
      <c r="C55" s="125"/>
      <c r="D55" s="126"/>
      <c r="E55" s="127"/>
      <c r="F55" s="128">
        <f>SUM(F51)</f>
        <v>1602073</v>
      </c>
    </row>
    <row r="56" spans="1:7" ht="15" thickBot="1" x14ac:dyDescent="0.35">
      <c r="A56" s="220"/>
      <c r="B56" s="217"/>
      <c r="C56" s="129"/>
      <c r="D56" s="130"/>
      <c r="E56" s="131"/>
      <c r="F56" s="132">
        <f>SUM(F54-F55)</f>
        <v>0</v>
      </c>
    </row>
    <row r="57" spans="1:7" x14ac:dyDescent="0.3">
      <c r="A57" s="302" t="s">
        <v>48</v>
      </c>
      <c r="B57" s="303"/>
      <c r="C57" s="156"/>
      <c r="D57" s="126">
        <v>51662</v>
      </c>
      <c r="E57" s="157">
        <v>1725000</v>
      </c>
      <c r="F57" s="158">
        <v>1776652</v>
      </c>
      <c r="G57" s="225"/>
    </row>
    <row r="58" spans="1:7" x14ac:dyDescent="0.3">
      <c r="A58" s="302" t="s">
        <v>49</v>
      </c>
      <c r="B58" s="303"/>
      <c r="C58" s="159"/>
      <c r="D58" s="160"/>
      <c r="E58" s="53"/>
      <c r="F58" s="161">
        <v>1776652</v>
      </c>
    </row>
    <row r="59" spans="1:7" ht="15" thickBot="1" x14ac:dyDescent="0.35">
      <c r="A59" s="300" t="s">
        <v>47</v>
      </c>
      <c r="B59" s="301"/>
      <c r="C59" s="92"/>
      <c r="D59" s="162">
        <v>0</v>
      </c>
      <c r="E59" s="163">
        <v>0</v>
      </c>
      <c r="F59" s="164">
        <v>0</v>
      </c>
    </row>
  </sheetData>
  <mergeCells count="12">
    <mergeCell ref="A11:B11"/>
    <mergeCell ref="A9:B9"/>
    <mergeCell ref="B1:F1"/>
    <mergeCell ref="B3:F3"/>
    <mergeCell ref="A8:B8"/>
    <mergeCell ref="A10:B10"/>
    <mergeCell ref="A12:B12"/>
    <mergeCell ref="A14:B14"/>
    <mergeCell ref="A20:B20"/>
    <mergeCell ref="A59:B59"/>
    <mergeCell ref="A57:B57"/>
    <mergeCell ref="A58:B58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2019-02-18T19:44:54Z</dcterms:modified>
</cp:coreProperties>
</file>