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1" l="1"/>
  <c r="C22" i="1"/>
  <c r="C29" i="1"/>
  <c r="C14" i="1"/>
  <c r="C30" i="1"/>
  <c r="B19" i="1"/>
  <c r="B18" i="1"/>
  <c r="B22" i="1"/>
  <c r="B29" i="1"/>
  <c r="B13" i="1"/>
  <c r="B14" i="1"/>
  <c r="B28" i="1"/>
  <c r="B25" i="1"/>
  <c r="B24" i="1"/>
  <c r="B23" i="1"/>
  <c r="B20" i="1"/>
  <c r="C10" i="1"/>
  <c r="C11" i="1"/>
  <c r="C5" i="1"/>
  <c r="B9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<sst xmlns="http://schemas.openxmlformats.org/spreadsheetml/2006/main" count="36" uniqueCount="33">
  <si>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</si>
  <si>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</si>
  <si>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</si>
  <si>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</si>
  <si>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</si>
  <si>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</si>
  <si>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</si>
  <si>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</si>
  <si>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</si>
  <si>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</si>
  <si>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</si>
  <si>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</si>
  <si>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</si>
  <si>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</si>
  <si>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</si>
  <si>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Feeding</t>
  </si>
  <si>
    <t>UGX</t>
  </si>
  <si>
    <t>USD</t>
  </si>
  <si>
    <t>bank charge fees in Uganda</t>
  </si>
  <si>
    <t>Individual Donations (parents)</t>
  </si>
  <si>
    <t>Rent / compound maintenance</t>
  </si>
  <si>
    <t xml:space="preserve">  </t>
  </si>
  <si>
    <t>Prepared by: Ms. Juliet Acen</t>
  </si>
  <si>
    <t>Approved by: Mr. Francis Oyat Otoo</t>
  </si>
  <si>
    <t>Community mobilisation (purchase of batteries for megaphone)</t>
  </si>
  <si>
    <t>Transport (bicycle repairs)</t>
  </si>
  <si>
    <t>JAN - MAY 2021 Financial Statement</t>
  </si>
  <si>
    <t>JAN - MAY 2021</t>
  </si>
  <si>
    <t>Date: 01 Jun, 2021</t>
  </si>
  <si>
    <t>Checked by: Mr. Ivan Omach</t>
  </si>
  <si>
    <t>Events and Fundraising (gross amount donated) from 1st January until 31st May, 2021 for project No: 38183 (Learn to Earn)</t>
  </si>
  <si>
    <t>Other balance b/f (1 Jan 2021)</t>
  </si>
  <si>
    <t>Deficit/surplus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</si>
</sst>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2" fontId="11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165" fontId="0" fillId="0" borderId="0" xfId="0" applyNumberFormat="1" applyFont="1"/>
    <xf numFmtId="43" fontId="0" fillId="0" borderId="0" xfId="0" applyNumberFormat="1" applyFont="1"/>
    <xf numFmtId="165" fontId="12" fillId="0" borderId="1" xfId="0" applyNumberFormat="1" applyFont="1" applyBorder="1"/>
    <xf numFmtId="43" fontId="1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"/>
  <sheetViews>
    <sheetView tabSelected="1" topLeftCell="A15" workbookViewId="0">
      <selection activeCell="B29" sqref="B29:C29"/>
    </sheetView>
  </sheetViews>
  <sheetFormatPr defaultColWidth="8.42578125" defaultRowHeight="15"/>
  <cols>
    <col min="1" max="1" width="60.28515625" customWidth="1"/>
    <col min="2" max="2" width="16" bestFit="1" customWidth="1"/>
    <col min="3" max="3" width="14.5703125" bestFit="1" customWidth="1"/>
  </cols>
  <sheetData>
    <row r="1" spans="1:3" ht="20.25">
      <c r="A1" s="22" t="s">
        <v>21</v>
      </c>
      <c r="B1" s="23"/>
      <c r="C1" s="24"/>
    </row>
    <row r="2" spans="1:3" ht="20.25">
      <c r="A2" s="22" t="s">
        <v>26</v>
      </c>
      <c r="B2" s="23"/>
      <c r="C2" s="24"/>
    </row>
    <row r="3" spans="1:3" ht="20.25">
      <c r="A3" s="2"/>
      <c r="B3" s="20" t="s">
        <v>27</v>
      </c>
      <c r="C3" s="21"/>
    </row>
    <row r="4" spans="1:3" ht="18">
      <c r="A4" s="3" t="s">
        <v>1</v>
      </c>
      <c r="B4" s="4"/>
      <c r="C4" s="18" t="s">
        <v>16</v>
      </c>
    </row>
    <row r="5" spans="1:3" ht="15.75">
      <c r="A5" s="5" t="s">
        <v>19</v>
      </c>
      <c r="B5" s="12">
        <v>0</v>
      </c>
      <c r="C5" s="10">
        <f>B5*3610</f>
        <v>0</v>
      </c>
    </row>
    <row r="6" spans="1:3" ht="15.75">
      <c r="A6" s="5" t="s">
        <v>8</v>
      </c>
      <c r="B6" s="6">
        <v>0</v>
      </c>
      <c r="C6" s="10"/>
    </row>
    <row r="7" spans="1:3" ht="15.75">
      <c r="A7" s="9"/>
      <c r="B7" s="6"/>
      <c r="C7" s="10"/>
    </row>
    <row r="8" spans="1:3" ht="15.75">
      <c r="A8" s="5" t="s">
        <v>5</v>
      </c>
      <c r="B8" s="6"/>
      <c r="C8" s="10"/>
    </row>
    <row r="9" spans="1:3" ht="15.75">
      <c r="A9" s="9"/>
      <c r="B9" s="12">
        <f>C9/3700</f>
        <v>0</v>
      </c>
      <c r="C9" s="10"/>
    </row>
    <row r="10" spans="1:3" ht="45.75">
      <c r="A10" s="5" t="s">
        <v>30</v>
      </c>
      <c r="B10" s="6">
        <v>355.24</v>
      </c>
      <c r="C10" s="10">
        <f>B10*3687.39</f>
        <v>1309908.4236000001</v>
      </c>
    </row>
    <row r="11" spans="1:3" ht="15.75">
      <c r="A11" s="5" t="s">
        <v>6</v>
      </c>
      <c r="B11" s="6">
        <v>0</v>
      </c>
      <c r="C11" s="10">
        <f>B11*3563</f>
        <v>0</v>
      </c>
    </row>
    <row r="12" spans="1:3" ht="15.75">
      <c r="A12" s="5" t="s">
        <v>9</v>
      </c>
      <c r="B12" s="6">
        <v>0</v>
      </c>
      <c r="C12" s="10">
        <v>0</v>
      </c>
    </row>
    <row r="13" spans="1:3" ht="15.75">
      <c r="A13" s="17" t="s">
        <v>31</v>
      </c>
      <c r="B13" s="12">
        <f>-C13/3687.39</f>
        <v>70.099989423413305</v>
      </c>
      <c r="C13" s="14">
        <v>-258486</v>
      </c>
    </row>
    <row r="14" spans="1:3" ht="15.75">
      <c r="A14" s="7" t="s">
        <v>2</v>
      </c>
      <c r="B14" s="19">
        <f>SUM(B5:B13)</f>
        <v>425.33998942341333</v>
      </c>
      <c r="C14" s="13">
        <f>SUM(C5:C13)</f>
        <v>1051422.4236000001</v>
      </c>
    </row>
    <row r="15" spans="1:3">
      <c r="A15" s="1"/>
      <c r="B15" s="1"/>
      <c r="C15" s="1"/>
    </row>
    <row r="16" spans="1:3" ht="18">
      <c r="A16" s="3" t="s">
        <v>3</v>
      </c>
      <c r="B16" s="4" t="s">
        <v>17</v>
      </c>
      <c r="C16" s="18" t="s">
        <v>16</v>
      </c>
    </row>
    <row r="17" spans="1:4">
      <c r="A17" s="8" t="s">
        <v>10</v>
      </c>
      <c r="B17" s="6"/>
      <c r="C17" s="6"/>
    </row>
    <row r="18" spans="1:4">
      <c r="A18" s="16" t="s">
        <v>13</v>
      </c>
      <c r="B18" s="12">
        <f>C18/3563</f>
        <v>33.679483581251752</v>
      </c>
      <c r="C18" s="11">
        <v>120000</v>
      </c>
    </row>
    <row r="19" spans="1:4">
      <c r="A19" s="16" t="s">
        <v>14</v>
      </c>
      <c r="B19" s="12">
        <f>C19/3563</f>
        <v>182.43053606511367</v>
      </c>
      <c r="C19" s="11">
        <v>650000</v>
      </c>
    </row>
    <row r="20" spans="1:4">
      <c r="A20" s="16" t="s">
        <v>24</v>
      </c>
      <c r="B20" s="12">
        <f>C20/3687.39</f>
        <v>40.679179582306183</v>
      </c>
      <c r="C20" s="11">
        <v>150000</v>
      </c>
    </row>
    <row r="21" spans="1:4">
      <c r="A21" s="8" t="s">
        <v>7</v>
      </c>
      <c r="B21" s="6"/>
      <c r="C21" s="11"/>
    </row>
    <row r="22" spans="1:4">
      <c r="A22" s="6" t="s">
        <v>18</v>
      </c>
      <c r="B22" s="12">
        <f>C22/3687.39</f>
        <v>22.922256663927602</v>
      </c>
      <c r="C22" s="11">
        <f>57523.3+27000</f>
        <v>84523.3</v>
      </c>
    </row>
    <row r="23" spans="1:4">
      <c r="A23" s="6" t="s">
        <v>25</v>
      </c>
      <c r="B23" s="12">
        <f>C23/3687.39</f>
        <v>7.3222523248151132</v>
      </c>
      <c r="C23" s="11">
        <v>27000</v>
      </c>
    </row>
    <row r="24" spans="1:4">
      <c r="A24" s="6" t="s">
        <v>15</v>
      </c>
      <c r="B24" s="12">
        <f>C24/3687.39</f>
        <v>40.679179582306183</v>
      </c>
      <c r="C24" s="11">
        <v>150000</v>
      </c>
    </row>
    <row r="25" spans="1:4">
      <c r="A25" s="16" t="s">
        <v>12</v>
      </c>
      <c r="B25" s="12">
        <f>C25/3687.39</f>
        <v>16.271671832922475</v>
      </c>
      <c r="C25" s="11">
        <v>60000</v>
      </c>
    </row>
    <row r="26" spans="1:4">
      <c r="A26" s="6" t="s">
        <v>11</v>
      </c>
      <c r="B26" s="6"/>
      <c r="C26" s="11"/>
    </row>
    <row r="27" spans="1:4">
      <c r="A27" s="6" t="s">
        <v>0</v>
      </c>
      <c r="B27" s="6"/>
      <c r="C27" s="11"/>
    </row>
    <row r="28" spans="1:4">
      <c r="A28" s="16" t="s">
        <v>20</v>
      </c>
      <c r="B28" s="12">
        <f>C28/3687.39</f>
        <v>16.271671832922475</v>
      </c>
      <c r="C28" s="11">
        <v>60000</v>
      </c>
    </row>
    <row r="29" spans="1:4" ht="15.75">
      <c r="A29" s="7" t="s">
        <v>4</v>
      </c>
      <c r="B29" s="27">
        <f>SUM(B17:B28)</f>
        <v>360.25623146556552</v>
      </c>
      <c r="C29" s="28">
        <f>SUM(C17:C28)</f>
        <v>1301523.3</v>
      </c>
    </row>
    <row r="30" spans="1:4">
      <c r="A30" t="s">
        <v>32</v>
      </c>
      <c r="B30" s="25">
        <f>B14-B29</f>
        <v>65.083757957847808</v>
      </c>
      <c r="C30" s="26">
        <f>C14-C29</f>
        <v>-250100.87639999995</v>
      </c>
      <c r="D30" s="14"/>
    </row>
    <row r="31" spans="1:4">
      <c r="A31" s="15" t="s">
        <v>22</v>
      </c>
      <c r="B31" s="15" t="s">
        <v>28</v>
      </c>
      <c r="C31" s="14"/>
    </row>
    <row r="32" spans="1:4">
      <c r="A32" s="15"/>
      <c r="B32" s="15"/>
      <c r="C32" s="14"/>
    </row>
    <row r="33" spans="1:2">
      <c r="A33" s="15" t="s">
        <v>29</v>
      </c>
      <c r="B33" s="15" t="s">
        <v>28</v>
      </c>
    </row>
    <row r="34" spans="1:2">
      <c r="A34" s="15"/>
      <c r="B34" s="15"/>
    </row>
    <row r="35" spans="1:2">
      <c r="A35" s="15" t="s">
        <v>23</v>
      </c>
      <c r="B35" s="15" t="s">
        <v>28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2020-07-02T14:27:38Z</cp:lastPrinted>
  <dcterms:created xsi:type="dcterms:W3CDTF">2012-07-12T18:05:31Z</dcterms:created>
  <dcterms:modified xsi:type="dcterms:W3CDTF">2021-06-08T09:40:50Z</dcterms:modified>
</cp:coreProperties>
</file>