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15" yWindow="525" windowWidth="15600" windowHeight="11700"/>
  </bookViews>
  <sheets>
    <sheet name="Budget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/>
  <c r="E17"/>
  <c r="E18"/>
  <c r="H17" l="1"/>
  <c r="I17"/>
  <c r="H19"/>
  <c r="I19"/>
  <c r="H18"/>
  <c r="I18"/>
  <c r="H15"/>
  <c r="I15"/>
  <c r="H16"/>
  <c r="I16"/>
  <c r="I26"/>
  <c r="I28"/>
  <c r="I32"/>
  <c r="H26"/>
  <c r="H28"/>
  <c r="H32"/>
  <c r="G26"/>
  <c r="G28"/>
  <c r="G32"/>
  <c r="F26"/>
  <c r="F28"/>
  <c r="F32"/>
  <c r="E26"/>
  <c r="E28"/>
  <c r="E32"/>
</calcChain>
</file>

<file path=xl/sharedStrings.xml><?xml version="1.0" encoding="utf-8"?>
<sst xmlns="http://schemas.openxmlformats.org/spreadsheetml/2006/main" count="36" uniqueCount="36">
  <si>
    <t>REF. NR.:</t>
  </si>
  <si>
    <t>Exchange rate:</t>
  </si>
  <si>
    <t>1 USD =</t>
  </si>
  <si>
    <t>PROJECT TITLE:</t>
  </si>
  <si>
    <t>Date of exchange rate:</t>
  </si>
  <si>
    <t>DURATION:</t>
  </si>
  <si>
    <t>Source:</t>
  </si>
  <si>
    <t>DESCRIPTION</t>
  </si>
  <si>
    <t>BUDGET ITEM</t>
  </si>
  <si>
    <t>I. Direct program costs</t>
  </si>
  <si>
    <t>#</t>
  </si>
  <si>
    <t xml:space="preserve">II. Administrative costs </t>
  </si>
  <si>
    <t>ORG NAME:</t>
  </si>
  <si>
    <t xml:space="preserve">    One Year</t>
  </si>
  <si>
    <t>Google Research</t>
  </si>
  <si>
    <t>Other donors' contribution   PAK Rupees</t>
  </si>
  <si>
    <t>Organisation's contribution PAK Rupees</t>
  </si>
  <si>
    <t>TOTAL COST 
PAK Rupees</t>
  </si>
  <si>
    <t xml:space="preserve">Construction of Double Storey Building </t>
  </si>
  <si>
    <t>Purchasing of Construction Items</t>
  </si>
  <si>
    <t xml:space="preserve">Labour of Double Storey Building  </t>
  </si>
  <si>
    <t>Purchasing of a Vehicle for Free Transport</t>
  </si>
  <si>
    <t>Sub -Total</t>
  </si>
  <si>
    <t>Human Rights Focus Pakistan</t>
  </si>
  <si>
    <t>Purchasing of Food Items &amp; Medicines</t>
  </si>
  <si>
    <t>Legal Aid &amp; Trial Monitoring to Vicitims</t>
  </si>
  <si>
    <t>HRFP's Safe House for 50 Minority Victims of Religious Persecution</t>
  </si>
  <si>
    <t>Budget for Global Giving</t>
  </si>
  <si>
    <t>Construction of Double story Safe House at 953  Square feet Covered Area @ 2500 per square foot (953*2500)</t>
  </si>
  <si>
    <t>Purchasing Food Items &amp; Medicines Rs 25000/- per person / group X50</t>
  </si>
  <si>
    <t>Provision of Legal Aid and Trial Monitoring Rs 50000/- per person/group X50</t>
  </si>
  <si>
    <t>Purchasing of a Vehicle (Suzuki Bolan) for Safe Transportstion of victims</t>
  </si>
  <si>
    <r>
      <rPr>
        <sz val="10"/>
        <rFont val="Arial"/>
        <family val="2"/>
      </rPr>
      <t>Utilities, Salary of Administrator, Security Guard &amp; Driver</t>
    </r>
    <r>
      <rPr>
        <sz val="8"/>
        <rFont val="Arial"/>
        <family val="2"/>
      </rPr>
      <t xml:space="preserve">  </t>
    </r>
  </si>
  <si>
    <t>Administrative Cost 7% of Total budget</t>
  </si>
  <si>
    <t>local currency PAK Rupees</t>
  </si>
  <si>
    <t xml:space="preserve">$ USD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</si>
</sst>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[$$-409]* #,##0.00_ ;_-[$$-409]* \-#,##0.00\ ;_-[$$-409]* &quot;-&quot;??_ ;_-@_ 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222222"/>
      <name val="Calibri"/>
      <family val="2"/>
    </font>
    <font>
      <b/>
      <sz val="10"/>
      <color rgb="FF222222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222222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 applyAlignment="1">
      <alignment horizontal="right"/>
    </xf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2" fillId="0" borderId="0" xfId="0" applyFont="1"/>
    <xf numFmtId="0" fontId="6" fillId="0" borderId="1" xfId="1" applyFont="1" applyFill="1" applyBorder="1" applyAlignment="1" applyProtection="1">
      <protection locked="0"/>
    </xf>
    <xf numFmtId="0" fontId="7" fillId="0" borderId="1" xfId="1" applyFont="1" applyFill="1" applyBorder="1" applyAlignment="1" applyProtection="1">
      <alignment vertical="center" wrapText="1"/>
      <protection locked="0"/>
    </xf>
    <xf numFmtId="0" fontId="0" fillId="0" borderId="1" xfId="0" applyFill="1" applyBorder="1"/>
    <xf numFmtId="0" fontId="3" fillId="0" borderId="0" xfId="0" applyFont="1"/>
    <xf numFmtId="0" fontId="8" fillId="0" borderId="0" xfId="0" applyFont="1"/>
    <xf numFmtId="0" fontId="9" fillId="0" borderId="1" xfId="1" applyFont="1" applyFill="1" applyBorder="1" applyAlignment="1" applyProtection="1">
      <protection locked="0"/>
    </xf>
    <xf numFmtId="0" fontId="9" fillId="0" borderId="1" xfId="1" applyFont="1" applyFill="1" applyBorder="1" applyAlignment="1" applyProtection="1">
      <alignment horizontal="left"/>
      <protection locked="0"/>
    </xf>
    <xf numFmtId="15" fontId="0" fillId="0" borderId="8" xfId="0" applyNumberFormat="1" applyBorder="1"/>
    <xf numFmtId="0" fontId="0" fillId="0" borderId="11" xfId="0" applyBorder="1" applyAlignment="1">
      <alignment wrapText="1"/>
    </xf>
    <xf numFmtId="0" fontId="10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165" fontId="0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Border="1"/>
    <xf numFmtId="0" fontId="12" fillId="0" borderId="1" xfId="0" applyFont="1" applyBorder="1" applyAlignment="1">
      <alignment wrapText="1"/>
    </xf>
    <xf numFmtId="0" fontId="14" fillId="0" borderId="1" xfId="0" applyFont="1" applyBorder="1"/>
    <xf numFmtId="164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3" fillId="0" borderId="1" xfId="0" applyNumberFormat="1" applyFont="1" applyFill="1" applyBorder="1" applyAlignment="1"/>
    <xf numFmtId="164" fontId="0" fillId="0" borderId="0" xfId="0" applyNumberFormat="1"/>
    <xf numFmtId="0" fontId="15" fillId="0" borderId="0" xfId="0" applyFont="1" applyAlignment="1">
      <alignment horizontal="left"/>
    </xf>
    <xf numFmtId="0" fontId="16" fillId="0" borderId="0" xfId="0" applyFont="1"/>
    <xf numFmtId="165" fontId="10" fillId="0" borderId="1" xfId="0" applyNumberFormat="1" applyFont="1" applyBorder="1"/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7" fillId="0" borderId="1" xfId="1" applyFont="1" applyFill="1" applyBorder="1" applyAlignment="1" applyProtection="1">
      <alignment vertical="center" wrapText="1"/>
      <protection locked="0"/>
    </xf>
  </cellXfs>
  <cellStyles count="3">
    <cellStyle name="Comma" xfId="2" builtinId="3"/>
    <cellStyle name="Normal" xfId="0" builtinId="0"/>
    <cellStyle name="Normal_MSI Prem reviewed 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8</xdr:col>
      <xdr:colOff>366347</xdr:colOff>
      <xdr:row>4</xdr:row>
      <xdr:rowOff>161436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7116" y="0"/>
          <a:ext cx="12016154" cy="9429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32"/>
  <sheetViews>
    <sheetView tabSelected="1" topLeftCell="D12" zoomScale="78" zoomScaleNormal="78" zoomScalePageLayoutView="120" workbookViewId="0">
      <selection activeCell="L19" sqref="L19"/>
    </sheetView>
  </sheetViews>
  <sheetFormatPr defaultColWidth="11.42578125" defaultRowHeight="15"/>
  <cols>
    <col min="2" max="2" width="4.7109375" customWidth="1"/>
    <col min="3" max="3" width="49.85546875" customWidth="1"/>
    <col min="4" max="4" width="63.85546875" customWidth="1"/>
    <col min="5" max="5" width="13.7109375" customWidth="1"/>
    <col min="6" max="6" width="14.42578125" customWidth="1"/>
    <col min="7" max="7" width="14.140625" customWidth="1"/>
    <col min="8" max="8" width="14" customWidth="1"/>
    <col min="9" max="9" width="14.7109375" customWidth="1"/>
    <col min="10" max="10" width="17.42578125" customWidth="1"/>
  </cols>
  <sheetData>
    <row r="6" spans="1:10" ht="21">
      <c r="A6" s="15" t="s">
        <v>12</v>
      </c>
      <c r="C6" s="37" t="s">
        <v>23</v>
      </c>
      <c r="G6" s="7" t="s">
        <v>1</v>
      </c>
      <c r="H6" s="8" t="s">
        <v>2</v>
      </c>
      <c r="I6" s="1">
        <v>107</v>
      </c>
    </row>
    <row r="7" spans="1:10" ht="21">
      <c r="A7" s="15" t="s">
        <v>3</v>
      </c>
      <c r="C7" s="38" t="s">
        <v>26</v>
      </c>
      <c r="G7" s="9" t="s">
        <v>4</v>
      </c>
      <c r="H7" s="10"/>
      <c r="I7" s="23">
        <v>43053</v>
      </c>
    </row>
    <row r="8" spans="1:10" ht="30">
      <c r="A8" s="15" t="s">
        <v>0</v>
      </c>
      <c r="C8" s="20"/>
      <c r="G8" s="11" t="s">
        <v>6</v>
      </c>
      <c r="H8" s="12"/>
      <c r="I8" s="24" t="s">
        <v>14</v>
      </c>
    </row>
    <row r="9" spans="1:10" ht="15.75">
      <c r="A9" s="15" t="s">
        <v>5</v>
      </c>
      <c r="C9" s="19" t="s">
        <v>13</v>
      </c>
    </row>
    <row r="11" spans="1:10">
      <c r="C11" s="2"/>
      <c r="D11" s="2"/>
      <c r="E11" s="2"/>
      <c r="H11" s="43" t="s">
        <v>27</v>
      </c>
      <c r="I11" s="43"/>
    </row>
    <row r="12" spans="1:10" ht="73.5" customHeight="1">
      <c r="B12" s="4" t="s">
        <v>10</v>
      </c>
      <c r="C12" s="3" t="s">
        <v>8</v>
      </c>
      <c r="D12" s="3" t="s">
        <v>7</v>
      </c>
      <c r="E12" s="3" t="s">
        <v>17</v>
      </c>
      <c r="F12" s="6" t="s">
        <v>16</v>
      </c>
      <c r="G12" s="6" t="s">
        <v>15</v>
      </c>
      <c r="H12" s="3" t="s">
        <v>34</v>
      </c>
      <c r="I12" s="3" t="s">
        <v>35</v>
      </c>
    </row>
    <row r="13" spans="1:10" ht="18.95" customHeight="1">
      <c r="B13" s="44" t="s">
        <v>9</v>
      </c>
      <c r="C13" s="45"/>
      <c r="D13" s="45"/>
      <c r="E13" s="45"/>
      <c r="F13" s="45"/>
      <c r="G13" s="45"/>
      <c r="H13" s="45"/>
      <c r="I13" s="46"/>
    </row>
    <row r="14" spans="1:10">
      <c r="B14" s="1">
        <v>1</v>
      </c>
      <c r="C14" s="27" t="s">
        <v>18</v>
      </c>
      <c r="D14" s="32"/>
      <c r="E14" s="29"/>
      <c r="F14" s="29"/>
      <c r="G14" s="29"/>
      <c r="H14" s="29"/>
      <c r="I14" s="30"/>
      <c r="J14" s="33"/>
    </row>
    <row r="15" spans="1:10">
      <c r="B15" s="1">
        <v>1.1000000000000001</v>
      </c>
      <c r="C15" s="27" t="s">
        <v>19</v>
      </c>
      <c r="D15" s="47" t="s">
        <v>28</v>
      </c>
      <c r="E15" s="29"/>
      <c r="F15" s="29">
        <v>0</v>
      </c>
      <c r="G15" s="29">
        <v>0</v>
      </c>
      <c r="H15" s="29">
        <f t="shared" ref="H15:H19" si="0">E15-F15-G15</f>
        <v>0</v>
      </c>
      <c r="I15" s="30">
        <f>H15/I6</f>
        <v>0</v>
      </c>
      <c r="J15" s="33"/>
    </row>
    <row r="16" spans="1:10">
      <c r="B16" s="1">
        <v>1.2</v>
      </c>
      <c r="C16" s="27" t="s">
        <v>20</v>
      </c>
      <c r="D16" s="48"/>
      <c r="E16" s="29">
        <f>953*2500</f>
        <v>2382500</v>
      </c>
      <c r="F16" s="29">
        <v>0</v>
      </c>
      <c r="G16" s="29">
        <v>0</v>
      </c>
      <c r="H16" s="29">
        <f t="shared" si="0"/>
        <v>2382500</v>
      </c>
      <c r="I16" s="30">
        <f>H16/I6</f>
        <v>22266.355140186915</v>
      </c>
      <c r="J16" s="33"/>
    </row>
    <row r="17" spans="2:10">
      <c r="B17" s="1">
        <v>3</v>
      </c>
      <c r="C17" s="27" t="s">
        <v>24</v>
      </c>
      <c r="D17" s="31" t="s">
        <v>29</v>
      </c>
      <c r="E17" s="29">
        <f>25000*50</f>
        <v>1250000</v>
      </c>
      <c r="F17" s="29">
        <v>0</v>
      </c>
      <c r="G17" s="29">
        <v>0</v>
      </c>
      <c r="H17" s="29">
        <f t="shared" si="0"/>
        <v>1250000</v>
      </c>
      <c r="I17" s="30">
        <f>H17/I6</f>
        <v>11682.242990654206</v>
      </c>
      <c r="J17" s="33"/>
    </row>
    <row r="18" spans="2:10">
      <c r="B18" s="1">
        <v>4</v>
      </c>
      <c r="C18" s="27" t="s">
        <v>25</v>
      </c>
      <c r="D18" s="26" t="s">
        <v>30</v>
      </c>
      <c r="E18" s="29">
        <f>50000*50</f>
        <v>2500000</v>
      </c>
      <c r="F18" s="29"/>
      <c r="G18" s="29"/>
      <c r="H18" s="29">
        <f t="shared" si="0"/>
        <v>2500000</v>
      </c>
      <c r="I18" s="30">
        <f>H18/I6</f>
        <v>23364.485981308411</v>
      </c>
      <c r="J18" s="33"/>
    </row>
    <row r="19" spans="2:10">
      <c r="B19" s="1">
        <v>5</v>
      </c>
      <c r="C19" s="28" t="s">
        <v>21</v>
      </c>
      <c r="D19" s="31" t="s">
        <v>31</v>
      </c>
      <c r="E19" s="29">
        <v>800000</v>
      </c>
      <c r="F19" s="29">
        <v>0</v>
      </c>
      <c r="G19" s="29">
        <v>0</v>
      </c>
      <c r="H19" s="29">
        <f t="shared" si="0"/>
        <v>800000</v>
      </c>
      <c r="I19" s="30">
        <f>H19/I6</f>
        <v>7476.6355140186915</v>
      </c>
      <c r="J19" s="33"/>
    </row>
    <row r="20" spans="2:10">
      <c r="B20" s="1"/>
      <c r="C20" s="27"/>
      <c r="D20" s="32"/>
      <c r="E20" s="29"/>
      <c r="F20" s="29"/>
      <c r="G20" s="29"/>
      <c r="H20" s="29"/>
      <c r="I20" s="30"/>
      <c r="J20" s="33"/>
    </row>
    <row r="21" spans="2:10">
      <c r="B21" s="1"/>
      <c r="C21" s="27"/>
      <c r="D21" s="32"/>
      <c r="E21" s="29"/>
      <c r="F21" s="29"/>
      <c r="G21" s="29"/>
      <c r="H21" s="29"/>
      <c r="I21" s="30"/>
      <c r="J21" s="33"/>
    </row>
    <row r="22" spans="2:10">
      <c r="B22" s="1"/>
      <c r="C22" s="21"/>
      <c r="D22" s="25"/>
      <c r="E22" s="4"/>
      <c r="F22" s="4"/>
      <c r="G22" s="4"/>
      <c r="H22" s="4"/>
      <c r="I22" s="5"/>
      <c r="J22" s="10"/>
    </row>
    <row r="23" spans="2:10">
      <c r="B23" s="1"/>
      <c r="C23" s="21"/>
      <c r="D23" s="25"/>
      <c r="E23" s="4"/>
      <c r="F23" s="4"/>
      <c r="G23" s="4"/>
      <c r="H23" s="4"/>
      <c r="I23" s="5"/>
    </row>
    <row r="24" spans="2:10">
      <c r="B24" s="1"/>
      <c r="C24" s="22"/>
      <c r="D24" s="25"/>
      <c r="E24" s="4"/>
      <c r="F24" s="4"/>
      <c r="G24" s="4"/>
      <c r="H24" s="4"/>
      <c r="I24" s="5"/>
    </row>
    <row r="25" spans="2:10">
      <c r="B25" s="1"/>
      <c r="C25" s="22"/>
      <c r="D25" s="39"/>
      <c r="E25" s="4"/>
      <c r="F25" s="4"/>
      <c r="G25" s="4"/>
      <c r="H25" s="4"/>
      <c r="I25" s="5"/>
    </row>
    <row r="26" spans="2:10">
      <c r="B26" s="1"/>
      <c r="C26" s="16"/>
      <c r="D26" s="25" t="s">
        <v>22</v>
      </c>
      <c r="E26" s="34">
        <f>SUM(E14:E25)</f>
        <v>6932500</v>
      </c>
      <c r="F26" s="34">
        <f>SUM(F14:F25)</f>
        <v>0</v>
      </c>
      <c r="G26" s="34">
        <f>SUM(G14:G25)</f>
        <v>0</v>
      </c>
      <c r="H26" s="34">
        <f>SUM(H14:H25)</f>
        <v>6932500</v>
      </c>
      <c r="I26" s="34">
        <f>SUM(I14:I25)</f>
        <v>64789.719626168226</v>
      </c>
    </row>
    <row r="27" spans="2:10" ht="18.95" customHeight="1">
      <c r="B27" s="44" t="s">
        <v>11</v>
      </c>
      <c r="C27" s="45"/>
      <c r="D27" s="45"/>
      <c r="E27" s="45"/>
      <c r="F27" s="45"/>
      <c r="G27" s="45"/>
      <c r="H27" s="45"/>
      <c r="I27" s="46"/>
    </row>
    <row r="28" spans="2:10" ht="47.25" customHeight="1">
      <c r="B28" s="18">
        <v>1</v>
      </c>
      <c r="C28" s="49" t="s">
        <v>33</v>
      </c>
      <c r="D28" s="17" t="s">
        <v>32</v>
      </c>
      <c r="E28" s="34">
        <f>E26*7%</f>
        <v>485275.00000000006</v>
      </c>
      <c r="F28" s="34">
        <f t="shared" ref="F28:H28" si="1">F26*7%</f>
        <v>0</v>
      </c>
      <c r="G28" s="34">
        <f t="shared" si="1"/>
        <v>0</v>
      </c>
      <c r="H28" s="34">
        <f t="shared" si="1"/>
        <v>485275.00000000006</v>
      </c>
      <c r="I28" s="34">
        <f>I26*7%</f>
        <v>4535.2803738317762</v>
      </c>
    </row>
    <row r="29" spans="2:10">
      <c r="B29" s="1">
        <v>2</v>
      </c>
      <c r="C29" s="1"/>
      <c r="D29" s="1"/>
      <c r="E29" s="4"/>
      <c r="F29" s="4"/>
      <c r="G29" s="4"/>
      <c r="H29" s="4"/>
      <c r="I29" s="5"/>
    </row>
    <row r="30" spans="2:10">
      <c r="B30" s="1">
        <v>3</v>
      </c>
      <c r="C30" s="1"/>
      <c r="D30" s="1"/>
      <c r="E30" s="4"/>
      <c r="F30" s="4"/>
      <c r="G30" s="4"/>
      <c r="H30" s="4"/>
      <c r="I30" s="5"/>
    </row>
    <row r="31" spans="2:10" ht="15.75">
      <c r="B31" s="40"/>
      <c r="C31" s="41"/>
      <c r="D31" s="41"/>
      <c r="E31" s="41"/>
      <c r="F31" s="41"/>
      <c r="G31" s="41"/>
      <c r="H31" s="41"/>
      <c r="I31" s="42"/>
    </row>
    <row r="32" spans="2:10" ht="15.75">
      <c r="B32" s="13"/>
      <c r="C32" s="14"/>
      <c r="D32" s="14"/>
      <c r="E32" s="35">
        <f>E26+E28</f>
        <v>7417775</v>
      </c>
      <c r="F32" s="35">
        <f t="shared" ref="F32:I32" si="2">F26+F28</f>
        <v>0</v>
      </c>
      <c r="G32" s="35">
        <f t="shared" si="2"/>
        <v>0</v>
      </c>
      <c r="H32" s="35">
        <f t="shared" si="2"/>
        <v>7417775</v>
      </c>
      <c r="I32" s="35">
        <f t="shared" si="2"/>
        <v>69325</v>
      </c>
      <c r="J32" s="36"/>
    </row>
  </sheetData>
  <mergeCells count="5">
    <mergeCell ref="B31:I31"/>
    <mergeCell ref="H11:I11"/>
    <mergeCell ref="B13:I13"/>
    <mergeCell ref="B27:I27"/>
    <mergeCell ref="D15:D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Colorado</dc:creator>
  <cp:lastModifiedBy>HRFP 1</cp:lastModifiedBy>
  <dcterms:created xsi:type="dcterms:W3CDTF">2017-02-17T15:36:55Z</dcterms:created>
  <dcterms:modified xsi:type="dcterms:W3CDTF">2017-11-17T11:36:40Z</dcterms:modified>
</cp:coreProperties>
</file>