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45" windowHeight="3975"/>
  </bookViews>
  <sheets>
    <sheet name="Activity Budget" sheetId="1" r:id="rId1"/>
    <sheet name="Administration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1" i="2"/>
  <c r="I12" i="2"/>
  <c r="I13" i="2"/>
  <c r="I14" i="2"/>
  <c r="I15" i="2"/>
  <c r="I16" i="2"/>
  <c r="I17" i="2"/>
  <c r="I5" i="2"/>
  <c r="I6" i="2"/>
  <c r="I7" i="2"/>
  <c r="I8" i="2"/>
  <c r="I9" i="2"/>
  <c r="I10" i="2"/>
  <c r="I11" i="2"/>
  <c r="I4" i="2"/>
  <c r="H5" i="2"/>
  <c r="J5" i="2" s="1"/>
  <c r="H6" i="2"/>
  <c r="J6" i="2" s="1"/>
  <c r="H7" i="2"/>
  <c r="J7" i="2" s="1"/>
  <c r="H8" i="2"/>
  <c r="J8" i="2" s="1"/>
  <c r="H9" i="2"/>
  <c r="H10" i="2"/>
  <c r="J10" i="2" s="1"/>
  <c r="H11" i="2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4" i="2"/>
  <c r="J4" i="2" s="1"/>
  <c r="I18" i="2" l="1"/>
  <c r="J18" i="2"/>
  <c r="F24" i="1" l="1"/>
  <c r="J24" i="1" s="1"/>
  <c r="F25" i="1"/>
  <c r="J25" i="1" s="1"/>
  <c r="F26" i="1"/>
  <c r="F27" i="1"/>
  <c r="J27" i="1" s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F38" i="1"/>
  <c r="J38" i="1" s="1"/>
  <c r="F39" i="1"/>
  <c r="J39" i="1" s="1"/>
  <c r="F40" i="1"/>
  <c r="J40" i="1" s="1"/>
  <c r="F41" i="1"/>
  <c r="J41" i="1" s="1"/>
  <c r="F42" i="1"/>
  <c r="J42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F57" i="1"/>
  <c r="J57" i="1" s="1"/>
  <c r="F58" i="1"/>
  <c r="J58" i="1" s="1"/>
  <c r="F59" i="1"/>
  <c r="J59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F74" i="1"/>
  <c r="J74" i="1" s="1"/>
  <c r="F75" i="1"/>
  <c r="J75" i="1" s="1"/>
  <c r="F76" i="1"/>
  <c r="J76" i="1" s="1"/>
  <c r="F77" i="1"/>
  <c r="F78" i="1"/>
  <c r="J78" i="1" s="1"/>
  <c r="F79" i="1"/>
  <c r="J79" i="1" s="1"/>
  <c r="F80" i="1"/>
  <c r="J80" i="1" s="1"/>
  <c r="F81" i="1"/>
  <c r="J81" i="1" s="1"/>
  <c r="F82" i="1"/>
  <c r="J82" i="1" s="1"/>
  <c r="F83" i="1"/>
  <c r="J83" i="1" s="1"/>
  <c r="F84" i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F110" i="1"/>
  <c r="J110" i="1" s="1"/>
  <c r="F111" i="1"/>
  <c r="J111" i="1" s="1"/>
  <c r="F112" i="1"/>
  <c r="J112" i="1" s="1"/>
  <c r="F113" i="1"/>
  <c r="J113" i="1" s="1"/>
  <c r="F114" i="1"/>
  <c r="J114" i="1" s="1"/>
  <c r="F115" i="1"/>
  <c r="J115" i="1" s="1"/>
  <c r="F116" i="1"/>
  <c r="J116" i="1" s="1"/>
  <c r="F117" i="1"/>
  <c r="J117" i="1" s="1"/>
  <c r="F118" i="1"/>
  <c r="F119" i="1"/>
  <c r="J119" i="1" s="1"/>
  <c r="F120" i="1"/>
  <c r="J120" i="1" s="1"/>
  <c r="F121" i="1"/>
  <c r="J121" i="1" s="1"/>
  <c r="F122" i="1"/>
  <c r="J122" i="1" s="1"/>
  <c r="F123" i="1"/>
  <c r="J123" i="1" s="1"/>
  <c r="F124" i="1"/>
  <c r="J124" i="1" s="1"/>
  <c r="F125" i="1"/>
  <c r="J125" i="1" s="1"/>
  <c r="F126" i="1"/>
  <c r="J126" i="1" s="1"/>
  <c r="F127" i="1"/>
  <c r="J127" i="1" s="1"/>
  <c r="F128" i="1"/>
  <c r="F129" i="1"/>
  <c r="J129" i="1" s="1"/>
  <c r="F130" i="1"/>
  <c r="J130" i="1" s="1"/>
  <c r="F131" i="1"/>
  <c r="J131" i="1" s="1"/>
  <c r="F132" i="1"/>
  <c r="J132" i="1" s="1"/>
  <c r="F133" i="1"/>
  <c r="J133" i="1" s="1"/>
  <c r="F134" i="1"/>
  <c r="J134" i="1" s="1"/>
  <c r="F135" i="1"/>
  <c r="J135" i="1" s="1"/>
  <c r="F136" i="1"/>
  <c r="J136" i="1" s="1"/>
  <c r="F137" i="1"/>
  <c r="F138" i="1"/>
  <c r="J138" i="1" s="1"/>
  <c r="F139" i="1"/>
  <c r="J139" i="1" s="1"/>
  <c r="F140" i="1"/>
  <c r="J140" i="1" s="1"/>
  <c r="F141" i="1"/>
  <c r="J141" i="1" s="1"/>
  <c r="F142" i="1"/>
  <c r="J142" i="1" s="1"/>
  <c r="F143" i="1"/>
  <c r="J143" i="1" s="1"/>
  <c r="F144" i="1"/>
  <c r="J144" i="1" s="1"/>
  <c r="F145" i="1"/>
  <c r="F146" i="1"/>
  <c r="J146" i="1" s="1"/>
  <c r="F147" i="1"/>
  <c r="J147" i="1" s="1"/>
  <c r="F148" i="1"/>
  <c r="J148" i="1" s="1"/>
  <c r="F149" i="1"/>
  <c r="J149" i="1" s="1"/>
  <c r="F150" i="1"/>
  <c r="J150" i="1" s="1"/>
  <c r="F151" i="1"/>
  <c r="J151" i="1" s="1"/>
  <c r="F152" i="1"/>
  <c r="J152" i="1" s="1"/>
  <c r="F153" i="1"/>
  <c r="F154" i="1"/>
  <c r="J154" i="1" s="1"/>
  <c r="F155" i="1"/>
  <c r="J155" i="1" s="1"/>
  <c r="F156" i="1"/>
  <c r="J156" i="1" s="1"/>
  <c r="F157" i="1"/>
  <c r="J157" i="1" s="1"/>
  <c r="F158" i="1"/>
  <c r="J158" i="1" s="1"/>
  <c r="F159" i="1"/>
  <c r="J159" i="1" s="1"/>
  <c r="F160" i="1"/>
  <c r="J160" i="1" s="1"/>
  <c r="F161" i="1"/>
  <c r="J161" i="1" s="1"/>
  <c r="F162" i="1"/>
  <c r="F163" i="1"/>
  <c r="J163" i="1" s="1"/>
  <c r="F164" i="1"/>
  <c r="J164" i="1" s="1"/>
  <c r="J166" i="1" s="1"/>
  <c r="F165" i="1"/>
  <c r="J165" i="1" s="1"/>
  <c r="F167" i="1"/>
  <c r="J167" i="1" s="1"/>
  <c r="F168" i="1"/>
  <c r="J168" i="1" s="1"/>
  <c r="F169" i="1"/>
  <c r="J169" i="1" s="1"/>
  <c r="F170" i="1"/>
  <c r="J170" i="1" s="1"/>
  <c r="F171" i="1"/>
  <c r="J171" i="1" s="1"/>
  <c r="F172" i="1"/>
  <c r="J172" i="1" s="1"/>
  <c r="F173" i="1"/>
  <c r="J173" i="1" s="1"/>
  <c r="F174" i="1"/>
  <c r="J174" i="1" s="1"/>
  <c r="F176" i="1"/>
  <c r="J176" i="1" s="1"/>
  <c r="F177" i="1"/>
  <c r="J177" i="1" s="1"/>
  <c r="F178" i="1"/>
  <c r="J178" i="1" s="1"/>
  <c r="F179" i="1"/>
  <c r="J179" i="1" s="1"/>
  <c r="F180" i="1"/>
  <c r="J180" i="1" s="1"/>
  <c r="F181" i="1"/>
  <c r="J181" i="1" s="1"/>
  <c r="F182" i="1"/>
  <c r="J182" i="1" s="1"/>
  <c r="F183" i="1"/>
  <c r="J183" i="1" s="1"/>
  <c r="F185" i="1"/>
  <c r="J185" i="1" s="1"/>
  <c r="F186" i="1"/>
  <c r="J186" i="1" s="1"/>
  <c r="F187" i="1"/>
  <c r="J187" i="1" s="1"/>
  <c r="F188" i="1"/>
  <c r="J188" i="1" s="1"/>
  <c r="F189" i="1"/>
  <c r="J189" i="1" s="1"/>
  <c r="F190" i="1"/>
  <c r="J190" i="1" s="1"/>
  <c r="F191" i="1"/>
  <c r="J191" i="1" s="1"/>
  <c r="F192" i="1"/>
  <c r="J192" i="1" s="1"/>
  <c r="F194" i="1"/>
  <c r="J194" i="1" s="1"/>
  <c r="F195" i="1"/>
  <c r="J195" i="1" s="1"/>
  <c r="F196" i="1"/>
  <c r="J196" i="1" s="1"/>
  <c r="F197" i="1"/>
  <c r="J197" i="1" s="1"/>
  <c r="F198" i="1"/>
  <c r="J198" i="1" s="1"/>
  <c r="F199" i="1"/>
  <c r="J199" i="1" s="1"/>
  <c r="F200" i="1"/>
  <c r="J200" i="1" s="1"/>
  <c r="F201" i="1"/>
  <c r="J201" i="1" s="1"/>
  <c r="F203" i="1"/>
  <c r="J203" i="1" s="1"/>
  <c r="F204" i="1"/>
  <c r="J204" i="1" s="1"/>
  <c r="F205" i="1"/>
  <c r="J205" i="1" s="1"/>
  <c r="F206" i="1"/>
  <c r="J206" i="1" s="1"/>
  <c r="F208" i="1"/>
  <c r="J208" i="1" s="1"/>
  <c r="F209" i="1"/>
  <c r="J209" i="1" s="1"/>
  <c r="F210" i="1"/>
  <c r="J210" i="1" s="1"/>
  <c r="F211" i="1"/>
  <c r="J211" i="1" s="1"/>
  <c r="F213" i="1"/>
  <c r="J213" i="1" s="1"/>
  <c r="F214" i="1"/>
  <c r="J214" i="1" s="1"/>
  <c r="F215" i="1"/>
  <c r="J215" i="1" s="1"/>
  <c r="F216" i="1"/>
  <c r="J216" i="1" s="1"/>
  <c r="F217" i="1"/>
  <c r="J217" i="1" s="1"/>
  <c r="F218" i="1"/>
  <c r="J218" i="1" s="1"/>
  <c r="F220" i="1"/>
  <c r="J220" i="1" s="1"/>
  <c r="F221" i="1"/>
  <c r="J221" i="1" s="1"/>
  <c r="F222" i="1"/>
  <c r="J222" i="1" s="1"/>
  <c r="F223" i="1"/>
  <c r="J223" i="1" s="1"/>
  <c r="F224" i="1"/>
  <c r="J224" i="1" s="1"/>
  <c r="F225" i="1"/>
  <c r="J225" i="1" s="1"/>
  <c r="F226" i="1"/>
  <c r="J226" i="1" s="1"/>
  <c r="F228" i="1"/>
  <c r="J228" i="1" s="1"/>
  <c r="F229" i="1"/>
  <c r="J229" i="1" s="1"/>
  <c r="F230" i="1"/>
  <c r="J230" i="1" s="1"/>
  <c r="F231" i="1"/>
  <c r="J231" i="1" s="1"/>
  <c r="F233" i="1"/>
  <c r="J233" i="1" s="1"/>
  <c r="F234" i="1"/>
  <c r="J234" i="1" s="1"/>
  <c r="F235" i="1"/>
  <c r="J235" i="1" s="1"/>
  <c r="F236" i="1"/>
  <c r="J236" i="1" s="1"/>
  <c r="F237" i="1"/>
  <c r="J237" i="1" s="1"/>
  <c r="F238" i="1"/>
  <c r="J238" i="1" s="1"/>
  <c r="F239" i="1"/>
  <c r="J239" i="1" s="1"/>
  <c r="F240" i="1"/>
  <c r="F241" i="1"/>
  <c r="J241" i="1" s="1"/>
  <c r="F242" i="1"/>
  <c r="J242" i="1" s="1"/>
  <c r="F243" i="1"/>
  <c r="J243" i="1" s="1"/>
  <c r="F244" i="1"/>
  <c r="J244" i="1" s="1"/>
  <c r="F245" i="1"/>
  <c r="J245" i="1" s="1"/>
  <c r="F246" i="1"/>
  <c r="J246" i="1" s="1"/>
  <c r="F247" i="1"/>
  <c r="J247" i="1" s="1"/>
  <c r="F15" i="1"/>
  <c r="F16" i="1"/>
  <c r="J16" i="1" s="1"/>
  <c r="F17" i="1"/>
  <c r="J17" i="1" s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14" i="1"/>
  <c r="J14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6" i="1"/>
  <c r="J6" i="1" s="1"/>
  <c r="J109" i="1" l="1"/>
  <c r="J248" i="1"/>
  <c r="J240" i="1"/>
  <c r="J232" i="1"/>
  <c r="J202" i="1"/>
  <c r="J137" i="1"/>
  <c r="J93" i="1"/>
  <c r="J73" i="1"/>
  <c r="J48" i="1"/>
  <c r="J26" i="1"/>
  <c r="J15" i="1"/>
  <c r="J227" i="1"/>
  <c r="J212" i="1"/>
  <c r="J184" i="1"/>
  <c r="J162" i="1"/>
  <c r="J153" i="1"/>
  <c r="J118" i="1"/>
  <c r="J84" i="1"/>
  <c r="J77" i="1"/>
  <c r="J65" i="1"/>
  <c r="J37" i="1"/>
  <c r="J219" i="1"/>
  <c r="J207" i="1"/>
  <c r="J193" i="1"/>
  <c r="J175" i="1"/>
  <c r="J145" i="1"/>
  <c r="J128" i="1"/>
  <c r="J103" i="1"/>
  <c r="J56" i="1"/>
  <c r="I247" i="1"/>
  <c r="I246" i="1"/>
  <c r="I245" i="1"/>
  <c r="I233" i="1"/>
  <c r="I234" i="1"/>
  <c r="I235" i="1"/>
  <c r="I236" i="1"/>
  <c r="I237" i="1"/>
  <c r="I238" i="1"/>
  <c r="I239" i="1"/>
  <c r="I241" i="1"/>
  <c r="I242" i="1"/>
  <c r="I243" i="1"/>
  <c r="I244" i="1"/>
  <c r="I210" i="1"/>
  <c r="I211" i="1"/>
  <c r="I213" i="1"/>
  <c r="I214" i="1"/>
  <c r="I215" i="1"/>
  <c r="I216" i="1"/>
  <c r="I217" i="1"/>
  <c r="I218" i="1"/>
  <c r="I220" i="1"/>
  <c r="I221" i="1"/>
  <c r="I222" i="1"/>
  <c r="I223" i="1"/>
  <c r="I224" i="1"/>
  <c r="I225" i="1"/>
  <c r="I226" i="1"/>
  <c r="I228" i="1"/>
  <c r="I229" i="1"/>
  <c r="I230" i="1"/>
  <c r="I231" i="1"/>
  <c r="I197" i="1"/>
  <c r="I198" i="1"/>
  <c r="I199" i="1"/>
  <c r="I200" i="1"/>
  <c r="I201" i="1"/>
  <c r="I203" i="1"/>
  <c r="I204" i="1"/>
  <c r="I205" i="1"/>
  <c r="I206" i="1"/>
  <c r="I208" i="1"/>
  <c r="I209" i="1"/>
  <c r="I177" i="1"/>
  <c r="I178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94" i="1"/>
  <c r="I195" i="1"/>
  <c r="I196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3" i="1"/>
  <c r="I164" i="1"/>
  <c r="I165" i="1"/>
  <c r="I167" i="1"/>
  <c r="I168" i="1"/>
  <c r="I169" i="1"/>
  <c r="I170" i="1"/>
  <c r="I171" i="1"/>
  <c r="I172" i="1"/>
  <c r="I173" i="1"/>
  <c r="I174" i="1"/>
  <c r="I176" i="1"/>
  <c r="I142" i="1"/>
  <c r="I143" i="1"/>
  <c r="I144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8" i="1"/>
  <c r="I139" i="1"/>
  <c r="I140" i="1"/>
  <c r="I141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76" i="1"/>
  <c r="I78" i="1"/>
  <c r="I79" i="1"/>
  <c r="I80" i="1"/>
  <c r="I81" i="1"/>
  <c r="I82" i="1"/>
  <c r="I83" i="1"/>
  <c r="I62" i="1"/>
  <c r="I63" i="1"/>
  <c r="I64" i="1"/>
  <c r="I66" i="1"/>
  <c r="I67" i="1"/>
  <c r="I68" i="1"/>
  <c r="I69" i="1"/>
  <c r="I70" i="1"/>
  <c r="I71" i="1"/>
  <c r="I72" i="1"/>
  <c r="I74" i="1"/>
  <c r="I75" i="1"/>
  <c r="I77" i="1" s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7" i="1"/>
  <c r="I58" i="1"/>
  <c r="I59" i="1"/>
  <c r="I60" i="1"/>
  <c r="I61" i="1"/>
  <c r="I36" i="1"/>
  <c r="I35" i="1"/>
  <c r="I34" i="1"/>
  <c r="I33" i="1"/>
  <c r="I32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13" i="1"/>
  <c r="J250" i="1" l="1"/>
  <c r="I109" i="1"/>
  <c r="I145" i="1"/>
  <c r="I166" i="1"/>
  <c r="I184" i="1"/>
  <c r="I175" i="1"/>
  <c r="I227" i="1"/>
  <c r="I232" i="1"/>
  <c r="I202" i="1"/>
  <c r="I212" i="1"/>
  <c r="I207" i="1"/>
  <c r="I219" i="1"/>
  <c r="I193" i="1"/>
  <c r="I37" i="1"/>
  <c r="I26" i="1"/>
  <c r="I65" i="1"/>
  <c r="I73" i="1"/>
  <c r="I137" i="1"/>
  <c r="I128" i="1"/>
  <c r="I162" i="1"/>
  <c r="I248" i="1"/>
  <c r="I56" i="1"/>
  <c r="I48" i="1"/>
  <c r="I84" i="1"/>
  <c r="I103" i="1"/>
  <c r="I93" i="1"/>
  <c r="I118" i="1"/>
  <c r="I153" i="1"/>
  <c r="I240" i="1"/>
  <c r="I14" i="1"/>
  <c r="I12" i="1"/>
  <c r="I11" i="1"/>
  <c r="I7" i="1"/>
  <c r="I8" i="1"/>
  <c r="I9" i="1"/>
  <c r="I10" i="1"/>
  <c r="I6" i="1"/>
  <c r="I15" i="1" l="1"/>
  <c r="I250" i="1" s="1"/>
</calcChain>
</file>

<file path=xl/sharedStrings.xml><?xml version="1.0" encoding="utf-8"?>
<sst xmlns="http://schemas.openxmlformats.org/spreadsheetml/2006/main" count="476" uniqueCount="157">
  <si>
    <t>ACTIVITY</t>
  </si>
  <si>
    <t>DESCRIPTION</t>
  </si>
  <si>
    <t>UNIT</t>
  </si>
  <si>
    <t>UNIT COST</t>
  </si>
  <si>
    <t>FREQ 1</t>
  </si>
  <si>
    <t>FREQ 2</t>
  </si>
  <si>
    <t>TOTAL</t>
  </si>
  <si>
    <t>Hall hire</t>
  </si>
  <si>
    <t>Mobilization</t>
  </si>
  <si>
    <t>meals and refreshments</t>
  </si>
  <si>
    <t>transport refund</t>
  </si>
  <si>
    <t>Conduct 12 3days SGBV awareness workshops for 300 Women and &amp; Girls with disabilities at schools and community level</t>
  </si>
  <si>
    <t>Stationary</t>
  </si>
  <si>
    <t>Transport for Staff</t>
  </si>
  <si>
    <t>Accommodation  and supper for staff</t>
  </si>
  <si>
    <t>Facilitators</t>
  </si>
  <si>
    <t>Venue hire</t>
  </si>
  <si>
    <t>Stationery</t>
  </si>
  <si>
    <t>Meals &amp; refreshments</t>
  </si>
  <si>
    <t>Transport facilitation for WGDs</t>
  </si>
  <si>
    <t xml:space="preserve">Facilitator's fees </t>
  </si>
  <si>
    <t>Sign language interpretation</t>
  </si>
  <si>
    <t xml:space="preserve">Transport for staff </t>
  </si>
  <si>
    <t xml:space="preserve">Conduct 12 3days SGBV prevention and protective skills Training workshops  300  Women &amp; Girls with disabilities </t>
  </si>
  <si>
    <t>Accomodation for 3 project staff for 2 nights</t>
  </si>
  <si>
    <t xml:space="preserve"> Form peer groups and conduct 5days peer education trainings for 30 Women &amp; Girls SGBV peer groups in and out of school</t>
  </si>
  <si>
    <t>Accomodation for 3 project staff for 4 nights</t>
  </si>
  <si>
    <t>Accomodation &amp; meals for WGDs</t>
  </si>
  <si>
    <t>Transport for staff</t>
  </si>
  <si>
    <t>Train 10 selected Women &amp; Girls for 3days with disabilities SGBV  ambassadors</t>
  </si>
  <si>
    <t>Accomodation &amp; meals for 3 project staff</t>
  </si>
  <si>
    <t>Facilitate Monthly radio distance learning programs on SGBV for WGDs at community level</t>
  </si>
  <si>
    <t>Audio clips recording</t>
  </si>
  <si>
    <t>Radio airtime</t>
  </si>
  <si>
    <t>Facilitator fees</t>
  </si>
  <si>
    <t>Sign language interpretor</t>
  </si>
  <si>
    <t>Conduct Quarterly Reproductive health friendly services camp for Women and girls with disabilities</t>
  </si>
  <si>
    <t>Snacks &amp; refreshments for WGDs and selected community members</t>
  </si>
  <si>
    <t>Hire and transport of public address system</t>
  </si>
  <si>
    <t>consultancy fees for Health workers</t>
  </si>
  <si>
    <t>Flyers</t>
  </si>
  <si>
    <t>Quarterly newsletter</t>
  </si>
  <si>
    <t>Quarterly documentary</t>
  </si>
  <si>
    <t xml:space="preserve"> Banners</t>
  </si>
  <si>
    <t>posters</t>
  </si>
  <si>
    <t>T-shirts</t>
  </si>
  <si>
    <t>Produce Information and Educational (IEC) materials.</t>
  </si>
  <si>
    <t>Support airing of monthly spot messages on ending SGBV against WGDs on radios, TV stations and on social media platforms</t>
  </si>
  <si>
    <t>Production of spot massages</t>
  </si>
  <si>
    <t>Conduct  quarterly  community sensitazation SGBV against WGDs</t>
  </si>
  <si>
    <t xml:space="preserve">Brass Band </t>
  </si>
  <si>
    <t xml:space="preserve">venue hire </t>
  </si>
  <si>
    <t>snacks</t>
  </si>
  <si>
    <t>Feeding for Band crew</t>
  </si>
  <si>
    <t>Train 50 religious leaders for 2 days  in COH gender and how to address SGBV in their congregations</t>
  </si>
  <si>
    <t>Transport facilitation for religious leaders</t>
  </si>
  <si>
    <t>Facilitator's fees</t>
  </si>
  <si>
    <t>Transport facilitation to MPs</t>
  </si>
  <si>
    <t>Transport facilitation to cultural leaders  &amp; celebrities</t>
  </si>
  <si>
    <t>Engage MPs , 25 cultural leaders (Kingdoms) and celebrities to champion ending SGBV against WGDs</t>
  </si>
  <si>
    <t>Output 2.2</t>
  </si>
  <si>
    <t>Caregivers and family members have greater knowledge on the risks, signs, effects andbetter understand their role in identifying and prevention of SGBV against WGDs intheir households</t>
  </si>
  <si>
    <t>Conduct monthly sensitization meetings on Human rights and effects of SGBVs on WDGs with 300 caregivers and family members</t>
  </si>
  <si>
    <t xml:space="preserve">Transport  facilitaztion to community facilitator </t>
  </si>
  <si>
    <t>Refreshment</t>
  </si>
  <si>
    <t xml:space="preserve">Conduct trainings of 3 SGBV  survivors groups in human rights, SGBV, and enterprenuership skills </t>
  </si>
  <si>
    <t>Transport facilitation for surviour groups</t>
  </si>
  <si>
    <t>Output 2.3</t>
  </si>
  <si>
    <t>Engagement between WGDs and duty bearers, and demand for accessible SGBVservices increased</t>
  </si>
  <si>
    <t xml:space="preserve">Women &amp; Girls </t>
  </si>
  <si>
    <t>Conduct 2 Workshop on ending SGBV against WGDs for 100 local leaders and duty bearers.</t>
  </si>
  <si>
    <t>Transport facilitation for Local leaders and duty bearers</t>
  </si>
  <si>
    <t>Conduct 2 consultative meetings with 50 WGDs and district stakeholders to draw issues and will aid development of the ordinance on ending SGBV against WGDs</t>
  </si>
  <si>
    <t>Transport facilitation for participants</t>
  </si>
  <si>
    <t>OUTCOME 2</t>
  </si>
  <si>
    <t>Communities and public support for gender equitable normsand practices improved and an SGBV free environmentcreated for WGDS in the district of Kamuli by 2021</t>
  </si>
  <si>
    <t>Women &amp; Girls</t>
  </si>
  <si>
    <t>Output 2.1</t>
  </si>
  <si>
    <t xml:space="preserve">Communities are aware of the risks and effects of SGBV and promote safe practices
that prevent and protect WGDs from SGBV
</t>
  </si>
  <si>
    <t>Communities</t>
  </si>
  <si>
    <t>Conduct accessibility audit of facilities and services across the social, health, criminal and civil justice systems in terms of provision of SGBV services</t>
  </si>
  <si>
    <t>Transport Facilitation for the accassibility team.</t>
  </si>
  <si>
    <t>Support functionalization of SGBV support and counselling centres at implementing partners</t>
  </si>
  <si>
    <t>Transport refund for participants</t>
  </si>
  <si>
    <t>Conduct  2day paralegal training for 30 SGBV peer support groups and better SGBV counselling skills</t>
  </si>
  <si>
    <t>Filing cabins</t>
  </si>
  <si>
    <t xml:space="preserve">computer </t>
  </si>
  <si>
    <t xml:space="preserve">Rent </t>
  </si>
  <si>
    <t>Furniture</t>
  </si>
  <si>
    <t>stationery</t>
  </si>
  <si>
    <t>Transport facilitation for attendent</t>
  </si>
  <si>
    <t xml:space="preserve">Mobilization </t>
  </si>
  <si>
    <t>Support SGBV peer Educator to carry out monthly home visits to SGBV surviors and affected households</t>
  </si>
  <si>
    <t>Transport for peer Educator</t>
  </si>
  <si>
    <t>Meals  &amp; refreshments</t>
  </si>
  <si>
    <t>Conduct training of 25 police officers on better handling and provision of protection of SGBV victims</t>
  </si>
  <si>
    <t>Train 30 caregivers,  Senior women teachers, on early assessing and early warnings of SGBV</t>
  </si>
  <si>
    <t>Train 25 Health workers on better handling disability focused skills and support  for SGBV victims</t>
  </si>
  <si>
    <t>Output 4.1</t>
  </si>
  <si>
    <t>Project Management strengthened to effectively deliver project results /objectives</t>
  </si>
  <si>
    <t>Conduct project baseline survey on SGBV against WGDs and observance &amp; access to SGBV services</t>
  </si>
  <si>
    <t>Consultancy fees</t>
  </si>
  <si>
    <t>Research assistants</t>
  </si>
  <si>
    <t xml:space="preserve">Communication </t>
  </si>
  <si>
    <t>Conduct project Monthly, quarterly and Annual monitoring</t>
  </si>
  <si>
    <t>Transport for project staff</t>
  </si>
  <si>
    <t>Conduct field monitoring and referral of SGBV cases</t>
  </si>
  <si>
    <t>Train Project staff on new policies, national and international strategies and laws on ending SGBV</t>
  </si>
  <si>
    <t>Transport facilitation for staff members.</t>
  </si>
  <si>
    <t>Transport facilitation to participants</t>
  </si>
  <si>
    <t xml:space="preserve">Develop a disability-focused SGBV training and prevention manual </t>
  </si>
  <si>
    <t>Develop a new  strategic Direction for IDIWA in the next five years on SGBV</t>
  </si>
  <si>
    <t>Conduct Quarterly strategic planning and review meetings project stakeholders</t>
  </si>
  <si>
    <t>Conduct  project midterm and end term evaluation</t>
  </si>
  <si>
    <t>Sub Totals</t>
  </si>
  <si>
    <t>Sub totals</t>
  </si>
  <si>
    <t>Unit Cost USD</t>
  </si>
  <si>
    <t>Total USD</t>
  </si>
  <si>
    <t>GRAND TOTAL</t>
  </si>
  <si>
    <t>A</t>
  </si>
  <si>
    <t>PERSONNEL</t>
  </si>
  <si>
    <t>Office Rent</t>
  </si>
  <si>
    <t>Electricity Bills</t>
  </si>
  <si>
    <t>Water Bills</t>
  </si>
  <si>
    <t xml:space="preserve">Sanitation and Cleaning </t>
  </si>
  <si>
    <t>Security services</t>
  </si>
  <si>
    <t>Office Internet</t>
  </si>
  <si>
    <t>Project Coordinator</t>
  </si>
  <si>
    <t>Advocacy and Gender Officer</t>
  </si>
  <si>
    <t>Monitoring and Evaluaton Officer</t>
  </si>
  <si>
    <t xml:space="preserve">Livelihoods Project Officer </t>
  </si>
  <si>
    <t>Project Accountant</t>
  </si>
  <si>
    <t>Unit Cost</t>
  </si>
  <si>
    <t>Total</t>
  </si>
  <si>
    <t>Maintance and repairs of office Equipments</t>
  </si>
  <si>
    <t>Freq.1</t>
  </si>
  <si>
    <t>Freq.2</t>
  </si>
  <si>
    <t>T. UGX</t>
  </si>
  <si>
    <t>T. USD</t>
  </si>
  <si>
    <t>Unit USD</t>
  </si>
  <si>
    <t>Staff Allowanes</t>
  </si>
  <si>
    <t>ADMINISTRATIVE COSTS</t>
  </si>
  <si>
    <t xml:space="preserve">Exchange Rate. </t>
  </si>
  <si>
    <t>1USD=3700 Ugx</t>
  </si>
  <si>
    <t>`</t>
  </si>
  <si>
    <t>Hall</t>
  </si>
  <si>
    <t>Airtime</t>
  </si>
  <si>
    <t>Lumpsum</t>
  </si>
  <si>
    <t>person</t>
  </si>
  <si>
    <t>facilitator</t>
  </si>
  <si>
    <t>pieces</t>
  </si>
  <si>
    <t>set</t>
  </si>
  <si>
    <t>Unit</t>
  </si>
  <si>
    <t>lumpsum</t>
  </si>
  <si>
    <t>Bills</t>
  </si>
  <si>
    <t>IDWA GLOBAL GIVING SGBV PROJECT BUDGET JUNE 2018</t>
  </si>
  <si>
    <t>IDIWA GLOBAL GIVING SGBV PROJECT ADMINISTRATION BUDGET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</si>
</sst>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1"/>
      <name val="Century Gothic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Book Antiqua"/>
      <family val="1"/>
    </font>
    <font>
      <b/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8">
    <xf numFmtId="0" fontId="0" fillId="0" borderId="0" xfId="0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0" fontId="4" fillId="0" borderId="2" xfId="2" applyFont="1" applyFill="1" applyBorder="1" applyAlignment="1">
      <alignment wrapText="1"/>
    </xf>
    <xf numFmtId="164" fontId="3" fillId="0" borderId="2" xfId="1" applyNumberFormat="1" applyFont="1" applyBorder="1"/>
    <xf numFmtId="164" fontId="0" fillId="0" borderId="0" xfId="0" applyNumberFormat="1"/>
    <xf numFmtId="0" fontId="4" fillId="2" borderId="2" xfId="2" applyFont="1" applyFill="1" applyBorder="1" applyAlignment="1">
      <alignment wrapText="1"/>
    </xf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164" fontId="7" fillId="0" borderId="2" xfId="1" applyNumberFormat="1" applyFont="1" applyBorder="1"/>
    <xf numFmtId="164" fontId="6" fillId="0" borderId="2" xfId="1" applyNumberFormat="1" applyFont="1" applyBorder="1"/>
    <xf numFmtId="164" fontId="0" fillId="0" borderId="2" xfId="1" applyNumberFormat="1" applyFont="1" applyBorder="1"/>
    <xf numFmtId="0" fontId="6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2" fillId="3" borderId="2" xfId="0" applyFont="1" applyFill="1" applyBorder="1"/>
    <xf numFmtId="0" fontId="8" fillId="3" borderId="2" xfId="2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8" fillId="3" borderId="2" xfId="2" applyFont="1" applyFill="1" applyBorder="1"/>
    <xf numFmtId="0" fontId="0" fillId="2" borderId="2" xfId="0" applyFill="1" applyBorder="1" applyAlignment="1">
      <alignment wrapText="1"/>
    </xf>
    <xf numFmtId="0" fontId="2" fillId="2" borderId="2" xfId="0" applyFont="1" applyFill="1" applyBorder="1"/>
    <xf numFmtId="0" fontId="2" fillId="2" borderId="0" xfId="0" applyFont="1" applyFill="1" applyAlignment="1">
      <alignment wrapText="1"/>
    </xf>
    <xf numFmtId="0" fontId="8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9" fillId="0" borderId="2" xfId="0" applyFont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10" fillId="0" borderId="2" xfId="0" applyFont="1" applyBorder="1"/>
    <xf numFmtId="164" fontId="10" fillId="0" borderId="2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2" xfId="0" applyFont="1" applyBorder="1"/>
    <xf numFmtId="164" fontId="2" fillId="0" borderId="2" xfId="1" applyNumberFormat="1" applyFont="1" applyBorder="1"/>
    <xf numFmtId="164" fontId="11" fillId="0" borderId="2" xfId="1" applyNumberFormat="1" applyFont="1" applyBorder="1"/>
    <xf numFmtId="0" fontId="11" fillId="0" borderId="0" xfId="0" applyFont="1" applyBorder="1"/>
    <xf numFmtId="43" fontId="2" fillId="0" borderId="2" xfId="0" applyNumberFormat="1" applyFont="1" applyBorder="1"/>
    <xf numFmtId="0" fontId="2" fillId="0" borderId="3" xfId="0" applyFont="1" applyBorder="1"/>
    <xf numFmtId="0" fontId="3" fillId="0" borderId="3" xfId="0" applyFont="1" applyBorder="1"/>
    <xf numFmtId="164" fontId="3" fillId="0" borderId="3" xfId="1" applyNumberFormat="1" applyFont="1" applyBorder="1"/>
    <xf numFmtId="164" fontId="10" fillId="0" borderId="3" xfId="1" applyNumberFormat="1" applyFont="1" applyBorder="1"/>
    <xf numFmtId="164" fontId="0" fillId="0" borderId="3" xfId="1" applyNumberFormat="1" applyFont="1" applyBorder="1"/>
    <xf numFmtId="164" fontId="2" fillId="0" borderId="3" xfId="1" applyNumberFormat="1" applyFont="1" applyBorder="1"/>
    <xf numFmtId="43" fontId="0" fillId="0" borderId="3" xfId="1" applyFont="1" applyBorder="1"/>
    <xf numFmtId="43" fontId="2" fillId="0" borderId="3" xfId="0" applyNumberFormat="1" applyFont="1" applyBorder="1"/>
    <xf numFmtId="0" fontId="0" fillId="0" borderId="3" xfId="0" applyBorder="1"/>
    <xf numFmtId="43" fontId="3" fillId="0" borderId="2" xfId="1" applyNumberFormat="1" applyFont="1" applyBorder="1"/>
    <xf numFmtId="43" fontId="10" fillId="0" borderId="2" xfId="1" applyNumberFormat="1" applyFont="1" applyBorder="1"/>
    <xf numFmtId="43" fontId="0" fillId="0" borderId="2" xfId="0" applyNumberFormat="1" applyBorder="1"/>
    <xf numFmtId="0" fontId="6" fillId="0" borderId="0" xfId="0" applyFont="1"/>
    <xf numFmtId="0" fontId="12" fillId="0" borderId="0" xfId="0" applyFont="1"/>
    <xf numFmtId="0" fontId="12" fillId="0" borderId="2" xfId="0" applyFont="1" applyBorder="1"/>
    <xf numFmtId="43" fontId="0" fillId="0" borderId="0" xfId="0" applyNumberFormat="1"/>
    <xf numFmtId="43" fontId="6" fillId="0" borderId="2" xfId="0" applyNumberFormat="1" applyFont="1" applyBorder="1"/>
    <xf numFmtId="164" fontId="12" fillId="0" borderId="2" xfId="1" applyNumberFormat="1" applyFont="1" applyBorder="1"/>
    <xf numFmtId="43" fontId="11" fillId="0" borderId="2" xfId="0" applyNumberFormat="1" applyFont="1" applyBorder="1"/>
    <xf numFmtId="0" fontId="11" fillId="0" borderId="0" xfId="0" applyFont="1"/>
  </cellXfs>
  <cellStyles count="3">
    <cellStyle name="Comma" xfId="1" builtinId="3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5"/>
  <sheetViews>
    <sheetView tabSelected="1" workbookViewId="0">
      <selection activeCell="F2" sqref="F2"/>
    </sheetView>
  </sheetViews>
  <sheetFormatPr defaultRowHeight="15" x14ac:dyDescent="0.25"/>
  <cols>
    <col min="2" max="2" width="26.5703125" customWidth="1"/>
    <col min="3" max="3" width="23.140625" customWidth="1"/>
    <col min="4" max="4" width="8.85546875" customWidth="1"/>
    <col min="5" max="5" width="14" hidden="1" customWidth="1"/>
    <col min="6" max="6" width="14" customWidth="1"/>
    <col min="7" max="7" width="13.42578125" customWidth="1"/>
    <col min="8" max="8" width="12.42578125" customWidth="1"/>
    <col min="9" max="9" width="15.28515625" hidden="1" customWidth="1"/>
    <col min="10" max="10" width="12.85546875" style="1" customWidth="1"/>
    <col min="11" max="11" width="10.5703125" bestFit="1" customWidth="1"/>
    <col min="12" max="12" width="11.5703125" bestFit="1" customWidth="1"/>
  </cols>
  <sheetData>
    <row r="1" spans="2:12" x14ac:dyDescent="0.25">
      <c r="B1" s="31" t="s">
        <v>155</v>
      </c>
      <c r="C1" s="31"/>
    </row>
    <row r="2" spans="2:12" x14ac:dyDescent="0.25">
      <c r="B2" s="31" t="s">
        <v>142</v>
      </c>
      <c r="C2" s="31" t="s">
        <v>143</v>
      </c>
    </row>
    <row r="3" spans="2:12" x14ac:dyDescent="0.25">
      <c r="C3" t="s">
        <v>144</v>
      </c>
    </row>
    <row r="4" spans="2:12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116</v>
      </c>
      <c r="G4" s="2" t="s">
        <v>4</v>
      </c>
      <c r="H4" s="2" t="s">
        <v>5</v>
      </c>
      <c r="I4" s="38" t="s">
        <v>6</v>
      </c>
      <c r="J4" s="2" t="s">
        <v>117</v>
      </c>
    </row>
    <row r="5" spans="2:12" ht="66" customHeight="1" x14ac:dyDescent="0.3">
      <c r="B5" s="4" t="s">
        <v>11</v>
      </c>
      <c r="C5" s="3"/>
      <c r="D5" s="3"/>
      <c r="E5" s="5"/>
      <c r="F5" s="5"/>
      <c r="G5" s="3"/>
      <c r="H5" s="3"/>
      <c r="I5" s="39"/>
    </row>
    <row r="6" spans="2:12" ht="15.75" x14ac:dyDescent="0.25">
      <c r="B6" s="3"/>
      <c r="C6" s="3" t="s">
        <v>7</v>
      </c>
      <c r="D6" s="3" t="s">
        <v>145</v>
      </c>
      <c r="E6" s="5">
        <v>100000</v>
      </c>
      <c r="F6" s="47">
        <f>E6/3700</f>
        <v>27.027027027027028</v>
      </c>
      <c r="G6" s="3">
        <v>12</v>
      </c>
      <c r="H6" s="3">
        <v>3</v>
      </c>
      <c r="I6" s="40">
        <f t="shared" ref="I6:I40" si="0">E6*G6*H6</f>
        <v>3600000</v>
      </c>
      <c r="J6" s="49">
        <f>F6*G6*H6</f>
        <v>972.97297297297291</v>
      </c>
    </row>
    <row r="7" spans="2:12" ht="15.75" x14ac:dyDescent="0.25">
      <c r="B7" s="3"/>
      <c r="C7" s="3" t="s">
        <v>8</v>
      </c>
      <c r="D7" s="3" t="s">
        <v>146</v>
      </c>
      <c r="E7" s="5">
        <v>10000</v>
      </c>
      <c r="F7" s="47">
        <f t="shared" ref="F7:F70" si="1">E7/3700</f>
        <v>2.7027027027027026</v>
      </c>
      <c r="G7" s="3">
        <v>12</v>
      </c>
      <c r="H7" s="3">
        <v>1</v>
      </c>
      <c r="I7" s="40">
        <f t="shared" si="0"/>
        <v>120000</v>
      </c>
      <c r="J7" s="49">
        <f t="shared" ref="J7:J70" si="2">F7*G7*H7</f>
        <v>32.432432432432435</v>
      </c>
    </row>
    <row r="8" spans="2:12" ht="15.75" x14ac:dyDescent="0.25">
      <c r="B8" s="3"/>
      <c r="C8" s="3" t="s">
        <v>12</v>
      </c>
      <c r="D8" s="3" t="s">
        <v>147</v>
      </c>
      <c r="E8" s="5">
        <v>50000</v>
      </c>
      <c r="F8" s="47">
        <f t="shared" si="1"/>
        <v>13.513513513513514</v>
      </c>
      <c r="G8" s="3">
        <v>12</v>
      </c>
      <c r="H8" s="3">
        <v>1</v>
      </c>
      <c r="I8" s="40">
        <f t="shared" si="0"/>
        <v>600000</v>
      </c>
      <c r="J8" s="49">
        <f t="shared" si="2"/>
        <v>162.16216216216216</v>
      </c>
    </row>
    <row r="9" spans="2:12" ht="15.75" x14ac:dyDescent="0.25">
      <c r="B9" s="3"/>
      <c r="C9" s="3" t="s">
        <v>15</v>
      </c>
      <c r="D9" s="3" t="s">
        <v>149</v>
      </c>
      <c r="E9" s="5">
        <v>250000</v>
      </c>
      <c r="F9" s="47">
        <f t="shared" si="1"/>
        <v>67.567567567567565</v>
      </c>
      <c r="G9" s="3">
        <v>12</v>
      </c>
      <c r="H9" s="3">
        <v>3</v>
      </c>
      <c r="I9" s="40">
        <f t="shared" si="0"/>
        <v>9000000</v>
      </c>
      <c r="J9" s="49">
        <f t="shared" si="2"/>
        <v>2432.4324324324325</v>
      </c>
    </row>
    <row r="10" spans="2:12" ht="15.75" x14ac:dyDescent="0.25">
      <c r="B10" s="3"/>
      <c r="C10" s="3" t="s">
        <v>9</v>
      </c>
      <c r="D10" s="3" t="s">
        <v>147</v>
      </c>
      <c r="E10" s="5">
        <v>18000</v>
      </c>
      <c r="F10" s="47">
        <f t="shared" si="1"/>
        <v>4.8648648648648649</v>
      </c>
      <c r="G10" s="3">
        <v>87</v>
      </c>
      <c r="H10" s="3">
        <v>12</v>
      </c>
      <c r="I10" s="40">
        <f t="shared" si="0"/>
        <v>18792000</v>
      </c>
      <c r="J10" s="49">
        <f t="shared" si="2"/>
        <v>5078.9189189189183</v>
      </c>
    </row>
    <row r="11" spans="2:12" ht="15.75" x14ac:dyDescent="0.25">
      <c r="B11" s="3"/>
      <c r="C11" s="3" t="s">
        <v>10</v>
      </c>
      <c r="D11" s="3" t="s">
        <v>148</v>
      </c>
      <c r="E11" s="5">
        <v>10000</v>
      </c>
      <c r="F11" s="47">
        <f t="shared" si="1"/>
        <v>2.7027027027027026</v>
      </c>
      <c r="G11" s="3">
        <v>75</v>
      </c>
      <c r="H11" s="3">
        <v>12</v>
      </c>
      <c r="I11" s="40">
        <f t="shared" si="0"/>
        <v>9000000</v>
      </c>
      <c r="J11" s="49">
        <f t="shared" si="2"/>
        <v>2432.4324324324325</v>
      </c>
    </row>
    <row r="12" spans="2:12" ht="15.75" x14ac:dyDescent="0.25">
      <c r="B12" s="3"/>
      <c r="C12" s="3" t="s">
        <v>13</v>
      </c>
      <c r="D12" s="3" t="s">
        <v>148</v>
      </c>
      <c r="E12" s="5">
        <v>50000</v>
      </c>
      <c r="F12" s="47">
        <f t="shared" si="1"/>
        <v>13.513513513513514</v>
      </c>
      <c r="G12" s="3">
        <v>3</v>
      </c>
      <c r="H12" s="3">
        <v>12</v>
      </c>
      <c r="I12" s="40">
        <f t="shared" si="0"/>
        <v>1800000</v>
      </c>
      <c r="J12" s="49">
        <f t="shared" si="2"/>
        <v>486.48648648648646</v>
      </c>
    </row>
    <row r="13" spans="2:12" ht="15.75" x14ac:dyDescent="0.25">
      <c r="B13" s="3"/>
      <c r="C13" s="3" t="s">
        <v>21</v>
      </c>
      <c r="D13" s="3"/>
      <c r="E13" s="5">
        <v>50000</v>
      </c>
      <c r="F13" s="47">
        <f t="shared" si="1"/>
        <v>13.513513513513514</v>
      </c>
      <c r="G13" s="3">
        <v>12</v>
      </c>
      <c r="H13" s="3">
        <v>3</v>
      </c>
      <c r="I13" s="40">
        <f t="shared" si="0"/>
        <v>1800000</v>
      </c>
      <c r="J13" s="49">
        <f t="shared" si="2"/>
        <v>486.48648648648646</v>
      </c>
    </row>
    <row r="14" spans="2:12" ht="15.75" x14ac:dyDescent="0.25">
      <c r="B14" s="3"/>
      <c r="C14" s="3" t="s">
        <v>14</v>
      </c>
      <c r="D14" s="3" t="s">
        <v>148</v>
      </c>
      <c r="E14" s="5">
        <v>50000</v>
      </c>
      <c r="F14" s="47">
        <f t="shared" si="1"/>
        <v>13.513513513513514</v>
      </c>
      <c r="G14" s="3">
        <v>2</v>
      </c>
      <c r="H14" s="3">
        <v>12</v>
      </c>
      <c r="I14" s="40">
        <f t="shared" si="0"/>
        <v>1200000</v>
      </c>
      <c r="J14" s="49">
        <f t="shared" si="2"/>
        <v>324.32432432432432</v>
      </c>
      <c r="K14" s="6"/>
      <c r="L14" s="6"/>
    </row>
    <row r="15" spans="2:12" s="31" customFormat="1" ht="15.75" x14ac:dyDescent="0.25">
      <c r="B15" s="29" t="s">
        <v>114</v>
      </c>
      <c r="C15" s="29"/>
      <c r="D15" s="29"/>
      <c r="E15" s="30"/>
      <c r="F15" s="48">
        <f t="shared" si="1"/>
        <v>0</v>
      </c>
      <c r="G15" s="29"/>
      <c r="H15" s="29"/>
      <c r="I15" s="41">
        <f>SUM(I6:I14)</f>
        <v>45912000</v>
      </c>
      <c r="J15" s="37">
        <f>SUM(J6:J14)</f>
        <v>12408.648648648648</v>
      </c>
      <c r="K15" s="32"/>
      <c r="L15" s="32"/>
    </row>
    <row r="16" spans="2:12" ht="63" customHeight="1" x14ac:dyDescent="0.3">
      <c r="B16" s="7" t="s">
        <v>23</v>
      </c>
      <c r="C16" s="3"/>
      <c r="D16" s="3"/>
      <c r="E16" s="5"/>
      <c r="F16" s="47">
        <f t="shared" si="1"/>
        <v>0</v>
      </c>
      <c r="G16" s="3"/>
      <c r="H16" s="3"/>
      <c r="I16" s="40">
        <f t="shared" si="0"/>
        <v>0</v>
      </c>
      <c r="J16" s="49">
        <f t="shared" si="2"/>
        <v>0</v>
      </c>
    </row>
    <row r="17" spans="2:10" ht="15.75" x14ac:dyDescent="0.25">
      <c r="B17" s="3"/>
      <c r="C17" s="9" t="s">
        <v>8</v>
      </c>
      <c r="D17" s="10" t="s">
        <v>146</v>
      </c>
      <c r="E17" s="11">
        <v>10000</v>
      </c>
      <c r="F17" s="47">
        <f t="shared" si="1"/>
        <v>2.7027027027027026</v>
      </c>
      <c r="G17" s="10">
        <v>12</v>
      </c>
      <c r="H17" s="3">
        <v>1</v>
      </c>
      <c r="I17" s="40">
        <f t="shared" si="0"/>
        <v>120000</v>
      </c>
      <c r="J17" s="49">
        <f t="shared" si="2"/>
        <v>32.432432432432435</v>
      </c>
    </row>
    <row r="18" spans="2:10" ht="15.75" x14ac:dyDescent="0.25">
      <c r="B18" s="3"/>
      <c r="C18" s="9" t="s">
        <v>16</v>
      </c>
      <c r="D18" s="10" t="s">
        <v>145</v>
      </c>
      <c r="E18" s="11">
        <v>100000</v>
      </c>
      <c r="F18" s="47">
        <f t="shared" si="1"/>
        <v>27.027027027027028</v>
      </c>
      <c r="G18" s="10">
        <v>12</v>
      </c>
      <c r="H18" s="3">
        <v>3</v>
      </c>
      <c r="I18" s="40">
        <f t="shared" si="0"/>
        <v>3600000</v>
      </c>
      <c r="J18" s="49">
        <f t="shared" si="2"/>
        <v>972.97297297297291</v>
      </c>
    </row>
    <row r="19" spans="2:10" ht="15.75" x14ac:dyDescent="0.25">
      <c r="B19" s="1"/>
      <c r="C19" s="9" t="s">
        <v>17</v>
      </c>
      <c r="D19" s="9" t="s">
        <v>147</v>
      </c>
      <c r="E19" s="12">
        <v>50000</v>
      </c>
      <c r="F19" s="47">
        <f t="shared" si="1"/>
        <v>13.513513513513514</v>
      </c>
      <c r="G19" s="9">
        <v>12</v>
      </c>
      <c r="H19" s="1">
        <v>1</v>
      </c>
      <c r="I19" s="40">
        <f t="shared" si="0"/>
        <v>600000</v>
      </c>
      <c r="J19" s="49">
        <f t="shared" si="2"/>
        <v>162.16216216216216</v>
      </c>
    </row>
    <row r="20" spans="2:10" ht="15.75" x14ac:dyDescent="0.25">
      <c r="B20" s="1"/>
      <c r="C20" s="9" t="s">
        <v>18</v>
      </c>
      <c r="D20" s="9" t="s">
        <v>148</v>
      </c>
      <c r="E20" s="12">
        <v>18000</v>
      </c>
      <c r="F20" s="47">
        <f t="shared" si="1"/>
        <v>4.8648648648648649</v>
      </c>
      <c r="G20" s="9">
        <v>87</v>
      </c>
      <c r="H20" s="1">
        <v>12</v>
      </c>
      <c r="I20" s="40">
        <f t="shared" si="0"/>
        <v>18792000</v>
      </c>
      <c r="J20" s="49">
        <f t="shared" si="2"/>
        <v>5078.9189189189183</v>
      </c>
    </row>
    <row r="21" spans="2:10" ht="15.75" x14ac:dyDescent="0.25">
      <c r="B21" s="1"/>
      <c r="C21" s="9" t="s">
        <v>19</v>
      </c>
      <c r="D21" s="9" t="s">
        <v>148</v>
      </c>
      <c r="E21" s="12">
        <v>10000</v>
      </c>
      <c r="F21" s="47">
        <f t="shared" si="1"/>
        <v>2.7027027027027026</v>
      </c>
      <c r="G21" s="9">
        <v>75</v>
      </c>
      <c r="H21" s="1">
        <v>12</v>
      </c>
      <c r="I21" s="40">
        <f t="shared" si="0"/>
        <v>9000000</v>
      </c>
      <c r="J21" s="49">
        <f t="shared" si="2"/>
        <v>2432.4324324324325</v>
      </c>
    </row>
    <row r="22" spans="2:10" ht="15.75" x14ac:dyDescent="0.25">
      <c r="B22" s="1"/>
      <c r="C22" s="9" t="s">
        <v>20</v>
      </c>
      <c r="D22" s="9" t="s">
        <v>149</v>
      </c>
      <c r="E22" s="12">
        <v>250000</v>
      </c>
      <c r="F22" s="47">
        <f t="shared" si="1"/>
        <v>67.567567567567565</v>
      </c>
      <c r="G22" s="9">
        <v>12</v>
      </c>
      <c r="H22" s="1">
        <v>3</v>
      </c>
      <c r="I22" s="40">
        <f t="shared" si="0"/>
        <v>9000000</v>
      </c>
      <c r="J22" s="49">
        <f t="shared" si="2"/>
        <v>2432.4324324324325</v>
      </c>
    </row>
    <row r="23" spans="2:10" ht="15.75" x14ac:dyDescent="0.25">
      <c r="B23" s="1"/>
      <c r="C23" s="9" t="s">
        <v>24</v>
      </c>
      <c r="D23" s="9"/>
      <c r="E23" s="12">
        <v>50000</v>
      </c>
      <c r="F23" s="47">
        <f t="shared" si="1"/>
        <v>13.513513513513514</v>
      </c>
      <c r="G23" s="9">
        <v>12</v>
      </c>
      <c r="H23" s="1">
        <v>2</v>
      </c>
      <c r="I23" s="40">
        <f t="shared" si="0"/>
        <v>1200000</v>
      </c>
      <c r="J23" s="49">
        <f t="shared" si="2"/>
        <v>324.32432432432432</v>
      </c>
    </row>
    <row r="24" spans="2:10" ht="15.75" x14ac:dyDescent="0.25">
      <c r="B24" s="1"/>
      <c r="C24" s="9" t="s">
        <v>21</v>
      </c>
      <c r="D24" s="9" t="s">
        <v>148</v>
      </c>
      <c r="E24" s="12">
        <v>50000</v>
      </c>
      <c r="F24" s="47">
        <f t="shared" si="1"/>
        <v>13.513513513513514</v>
      </c>
      <c r="G24" s="9">
        <v>12</v>
      </c>
      <c r="H24" s="1">
        <v>3</v>
      </c>
      <c r="I24" s="40">
        <f t="shared" si="0"/>
        <v>1800000</v>
      </c>
      <c r="J24" s="49">
        <f t="shared" si="2"/>
        <v>486.48648648648646</v>
      </c>
    </row>
    <row r="25" spans="2:10" ht="15.75" x14ac:dyDescent="0.25">
      <c r="B25" s="1"/>
      <c r="C25" s="9" t="s">
        <v>22</v>
      </c>
      <c r="D25" s="1" t="s">
        <v>148</v>
      </c>
      <c r="E25" s="13">
        <v>50000</v>
      </c>
      <c r="F25" s="47">
        <f t="shared" si="1"/>
        <v>13.513513513513514</v>
      </c>
      <c r="G25" s="1">
        <v>3</v>
      </c>
      <c r="H25" s="1">
        <v>12</v>
      </c>
      <c r="I25" s="40">
        <f t="shared" si="0"/>
        <v>1800000</v>
      </c>
      <c r="J25" s="49">
        <f t="shared" si="2"/>
        <v>486.48648648648646</v>
      </c>
    </row>
    <row r="26" spans="2:10" s="31" customFormat="1" ht="15.75" x14ac:dyDescent="0.25">
      <c r="B26" s="2" t="s">
        <v>114</v>
      </c>
      <c r="C26" s="33"/>
      <c r="D26" s="2"/>
      <c r="E26" s="34"/>
      <c r="F26" s="48">
        <f t="shared" si="1"/>
        <v>0</v>
      </c>
      <c r="G26" s="2"/>
      <c r="H26" s="2"/>
      <c r="I26" s="41">
        <f>SUM(I17:I25)</f>
        <v>45912000</v>
      </c>
      <c r="J26" s="37">
        <f>SUM(J17:J25)</f>
        <v>12408.648648648648</v>
      </c>
    </row>
    <row r="27" spans="2:10" ht="78.75" customHeight="1" x14ac:dyDescent="0.3">
      <c r="B27" s="7" t="s">
        <v>25</v>
      </c>
      <c r="C27" s="1"/>
      <c r="D27" s="1"/>
      <c r="E27" s="13"/>
      <c r="F27" s="47">
        <f t="shared" si="1"/>
        <v>0</v>
      </c>
      <c r="G27" s="1"/>
      <c r="H27" s="1"/>
      <c r="I27" s="40">
        <f t="shared" si="0"/>
        <v>0</v>
      </c>
      <c r="J27" s="49">
        <f t="shared" si="2"/>
        <v>0</v>
      </c>
    </row>
    <row r="28" spans="2:10" ht="15.75" x14ac:dyDescent="0.25">
      <c r="B28" s="1"/>
      <c r="C28" s="9" t="s">
        <v>8</v>
      </c>
      <c r="D28" s="10" t="s">
        <v>146</v>
      </c>
      <c r="E28" s="13">
        <v>20000</v>
      </c>
      <c r="F28" s="47">
        <f t="shared" si="1"/>
        <v>5.4054054054054053</v>
      </c>
      <c r="G28" s="1">
        <v>1</v>
      </c>
      <c r="H28" s="1">
        <v>1</v>
      </c>
      <c r="I28" s="40">
        <f t="shared" si="0"/>
        <v>20000</v>
      </c>
      <c r="J28" s="49">
        <f t="shared" si="2"/>
        <v>5.4054054054054053</v>
      </c>
    </row>
    <row r="29" spans="2:10" ht="15.75" x14ac:dyDescent="0.25">
      <c r="B29" s="1"/>
      <c r="C29" s="9" t="s">
        <v>16</v>
      </c>
      <c r="D29" s="10" t="s">
        <v>145</v>
      </c>
      <c r="E29" s="13">
        <v>100000</v>
      </c>
      <c r="F29" s="47">
        <f t="shared" si="1"/>
        <v>27.027027027027028</v>
      </c>
      <c r="G29" s="1">
        <v>5</v>
      </c>
      <c r="H29" s="1">
        <v>1</v>
      </c>
      <c r="I29" s="40">
        <f t="shared" si="0"/>
        <v>500000</v>
      </c>
      <c r="J29" s="49">
        <f t="shared" si="2"/>
        <v>135.13513513513513</v>
      </c>
    </row>
    <row r="30" spans="2:10" ht="15.75" x14ac:dyDescent="0.25">
      <c r="B30" s="1"/>
      <c r="C30" s="9" t="s">
        <v>17</v>
      </c>
      <c r="D30" s="9" t="s">
        <v>147</v>
      </c>
      <c r="E30" s="13">
        <v>100000</v>
      </c>
      <c r="F30" s="47">
        <f t="shared" si="1"/>
        <v>27.027027027027028</v>
      </c>
      <c r="G30" s="1">
        <v>1</v>
      </c>
      <c r="H30" s="1">
        <v>1</v>
      </c>
      <c r="I30" s="40">
        <f t="shared" si="0"/>
        <v>100000</v>
      </c>
      <c r="J30" s="49">
        <f t="shared" si="2"/>
        <v>27.027027027027028</v>
      </c>
    </row>
    <row r="31" spans="2:10" ht="15.75" x14ac:dyDescent="0.25">
      <c r="B31" s="1"/>
      <c r="C31" s="9" t="s">
        <v>18</v>
      </c>
      <c r="D31" s="9" t="s">
        <v>148</v>
      </c>
      <c r="E31" s="13">
        <v>18000</v>
      </c>
      <c r="F31" s="47">
        <f t="shared" si="1"/>
        <v>4.8648648648648649</v>
      </c>
      <c r="G31" s="1">
        <v>33</v>
      </c>
      <c r="H31" s="1">
        <v>5</v>
      </c>
      <c r="I31" s="40">
        <f t="shared" si="0"/>
        <v>2970000</v>
      </c>
      <c r="J31" s="49">
        <f t="shared" si="2"/>
        <v>802.70270270270271</v>
      </c>
    </row>
    <row r="32" spans="2:10" ht="15.75" x14ac:dyDescent="0.25">
      <c r="B32" s="1"/>
      <c r="C32" s="9" t="s">
        <v>19</v>
      </c>
      <c r="D32" s="9" t="s">
        <v>148</v>
      </c>
      <c r="E32" s="13">
        <v>10000</v>
      </c>
      <c r="F32" s="47">
        <f t="shared" si="1"/>
        <v>2.7027027027027026</v>
      </c>
      <c r="G32" s="1">
        <v>30</v>
      </c>
      <c r="H32" s="1">
        <v>5</v>
      </c>
      <c r="I32" s="42">
        <f t="shared" si="0"/>
        <v>1500000</v>
      </c>
      <c r="J32" s="49">
        <f t="shared" si="2"/>
        <v>405.40540540540542</v>
      </c>
    </row>
    <row r="33" spans="2:10" ht="15.75" x14ac:dyDescent="0.25">
      <c r="B33" s="1"/>
      <c r="C33" s="9" t="s">
        <v>20</v>
      </c>
      <c r="D33" s="9" t="s">
        <v>149</v>
      </c>
      <c r="E33" s="13">
        <v>250000</v>
      </c>
      <c r="F33" s="47">
        <f t="shared" si="1"/>
        <v>67.567567567567565</v>
      </c>
      <c r="G33" s="1">
        <v>1</v>
      </c>
      <c r="H33" s="1">
        <v>5</v>
      </c>
      <c r="I33" s="42">
        <f t="shared" si="0"/>
        <v>1250000</v>
      </c>
      <c r="J33" s="49">
        <f t="shared" si="2"/>
        <v>337.83783783783781</v>
      </c>
    </row>
    <row r="34" spans="2:10" ht="15.75" x14ac:dyDescent="0.25">
      <c r="B34" s="1"/>
      <c r="C34" s="9" t="s">
        <v>26</v>
      </c>
      <c r="D34" s="9" t="s">
        <v>148</v>
      </c>
      <c r="E34" s="13">
        <v>50000</v>
      </c>
      <c r="F34" s="47">
        <f t="shared" si="1"/>
        <v>13.513513513513514</v>
      </c>
      <c r="G34" s="1">
        <v>4</v>
      </c>
      <c r="H34" s="1">
        <v>4</v>
      </c>
      <c r="I34" s="42">
        <f t="shared" si="0"/>
        <v>800000</v>
      </c>
      <c r="J34" s="49">
        <f t="shared" si="2"/>
        <v>216.21621621621622</v>
      </c>
    </row>
    <row r="35" spans="2:10" ht="15.75" x14ac:dyDescent="0.25">
      <c r="B35" s="1"/>
      <c r="C35" s="9" t="s">
        <v>21</v>
      </c>
      <c r="D35" s="9" t="s">
        <v>148</v>
      </c>
      <c r="E35" s="13">
        <v>50000</v>
      </c>
      <c r="F35" s="47">
        <f t="shared" si="1"/>
        <v>13.513513513513514</v>
      </c>
      <c r="G35" s="1">
        <v>1</v>
      </c>
      <c r="H35" s="1">
        <v>5</v>
      </c>
      <c r="I35" s="42">
        <f t="shared" si="0"/>
        <v>250000</v>
      </c>
      <c r="J35" s="49">
        <f t="shared" si="2"/>
        <v>67.567567567567565</v>
      </c>
    </row>
    <row r="36" spans="2:10" ht="15.75" x14ac:dyDescent="0.25">
      <c r="B36" s="1"/>
      <c r="C36" s="9" t="s">
        <v>22</v>
      </c>
      <c r="D36" s="1" t="s">
        <v>148</v>
      </c>
      <c r="E36" s="13">
        <v>50000</v>
      </c>
      <c r="F36" s="47">
        <f t="shared" si="1"/>
        <v>13.513513513513514</v>
      </c>
      <c r="G36" s="1">
        <v>1</v>
      </c>
      <c r="H36" s="1">
        <v>3</v>
      </c>
      <c r="I36" s="42">
        <f t="shared" si="0"/>
        <v>150000</v>
      </c>
      <c r="J36" s="49">
        <f t="shared" si="2"/>
        <v>40.54054054054054</v>
      </c>
    </row>
    <row r="37" spans="2:10" s="31" customFormat="1" ht="15.75" x14ac:dyDescent="0.25">
      <c r="B37" s="2" t="s">
        <v>114</v>
      </c>
      <c r="C37" s="33"/>
      <c r="D37" s="2"/>
      <c r="E37" s="34"/>
      <c r="F37" s="48">
        <f t="shared" si="1"/>
        <v>0</v>
      </c>
      <c r="G37" s="2"/>
      <c r="H37" s="2"/>
      <c r="I37" s="43">
        <f>SUM(I28:I36)</f>
        <v>7540000</v>
      </c>
      <c r="J37" s="37">
        <f>SUM(J28:J36)</f>
        <v>2037.8378378378382</v>
      </c>
    </row>
    <row r="38" spans="2:10" ht="66.75" customHeight="1" x14ac:dyDescent="0.3">
      <c r="B38" s="7" t="s">
        <v>29</v>
      </c>
      <c r="C38" s="1"/>
      <c r="D38" s="1"/>
      <c r="E38" s="13"/>
      <c r="F38" s="47">
        <f t="shared" si="1"/>
        <v>0</v>
      </c>
      <c r="G38" s="1"/>
      <c r="H38" s="1"/>
      <c r="I38" s="42">
        <f t="shared" si="0"/>
        <v>0</v>
      </c>
      <c r="J38" s="49">
        <f t="shared" si="2"/>
        <v>0</v>
      </c>
    </row>
    <row r="39" spans="2:10" ht="15.75" x14ac:dyDescent="0.25">
      <c r="B39" s="1"/>
      <c r="C39" s="9" t="s">
        <v>8</v>
      </c>
      <c r="D39" s="9" t="s">
        <v>146</v>
      </c>
      <c r="E39" s="12">
        <v>17400</v>
      </c>
      <c r="F39" s="47">
        <f t="shared" si="1"/>
        <v>4.7027027027027026</v>
      </c>
      <c r="G39" s="1">
        <v>1</v>
      </c>
      <c r="H39" s="1">
        <v>1</v>
      </c>
      <c r="I39" s="42">
        <f t="shared" si="0"/>
        <v>17400</v>
      </c>
      <c r="J39" s="49">
        <f t="shared" si="2"/>
        <v>4.7027027027027026</v>
      </c>
    </row>
    <row r="40" spans="2:10" ht="15.75" x14ac:dyDescent="0.25">
      <c r="B40" s="1"/>
      <c r="C40" s="9" t="s">
        <v>16</v>
      </c>
      <c r="D40" s="9" t="s">
        <v>145</v>
      </c>
      <c r="E40" s="12">
        <v>100000</v>
      </c>
      <c r="F40" s="47">
        <f t="shared" si="1"/>
        <v>27.027027027027028</v>
      </c>
      <c r="G40" s="1">
        <v>3</v>
      </c>
      <c r="H40" s="1">
        <v>1</v>
      </c>
      <c r="I40" s="42">
        <f t="shared" si="0"/>
        <v>300000</v>
      </c>
      <c r="J40" s="49">
        <f t="shared" si="2"/>
        <v>81.081081081081081</v>
      </c>
    </row>
    <row r="41" spans="2:10" ht="15.75" x14ac:dyDescent="0.25">
      <c r="B41" s="1"/>
      <c r="C41" s="9" t="s">
        <v>17</v>
      </c>
      <c r="D41" s="9" t="s">
        <v>147</v>
      </c>
      <c r="E41" s="12">
        <v>50000</v>
      </c>
      <c r="F41" s="47">
        <f t="shared" si="1"/>
        <v>13.513513513513514</v>
      </c>
      <c r="G41" s="1">
        <v>1</v>
      </c>
      <c r="H41" s="1">
        <v>1</v>
      </c>
      <c r="I41" s="42">
        <f t="shared" ref="I41:I72" si="3">E41*G41*H41</f>
        <v>50000</v>
      </c>
      <c r="J41" s="49">
        <f t="shared" si="2"/>
        <v>13.513513513513514</v>
      </c>
    </row>
    <row r="42" spans="2:10" ht="15.75" x14ac:dyDescent="0.25">
      <c r="B42" s="1"/>
      <c r="C42" s="9" t="s">
        <v>27</v>
      </c>
      <c r="D42" s="9" t="s">
        <v>148</v>
      </c>
      <c r="E42" s="12">
        <v>18000</v>
      </c>
      <c r="F42" s="47">
        <f t="shared" si="1"/>
        <v>4.8648648648648649</v>
      </c>
      <c r="G42" s="1">
        <v>15</v>
      </c>
      <c r="H42" s="1">
        <v>3</v>
      </c>
      <c r="I42" s="42">
        <f t="shared" si="3"/>
        <v>810000</v>
      </c>
      <c r="J42" s="49">
        <f t="shared" si="2"/>
        <v>218.91891891891891</v>
      </c>
    </row>
    <row r="43" spans="2:10" ht="15.75" x14ac:dyDescent="0.25">
      <c r="B43" s="1"/>
      <c r="C43" s="9" t="s">
        <v>19</v>
      </c>
      <c r="D43" s="9" t="s">
        <v>148</v>
      </c>
      <c r="E43" s="12">
        <v>10000</v>
      </c>
      <c r="F43" s="47">
        <f t="shared" si="1"/>
        <v>2.7027027027027026</v>
      </c>
      <c r="G43" s="1">
        <v>10</v>
      </c>
      <c r="H43" s="1">
        <v>3</v>
      </c>
      <c r="I43" s="42">
        <f t="shared" si="3"/>
        <v>300000</v>
      </c>
      <c r="J43" s="49">
        <f t="shared" si="2"/>
        <v>81.081081081081066</v>
      </c>
    </row>
    <row r="44" spans="2:10" ht="15.75" x14ac:dyDescent="0.25">
      <c r="B44" s="1"/>
      <c r="C44" s="9" t="s">
        <v>20</v>
      </c>
      <c r="D44" s="9" t="s">
        <v>149</v>
      </c>
      <c r="E44" s="12">
        <v>250000</v>
      </c>
      <c r="F44" s="47">
        <f t="shared" si="1"/>
        <v>67.567567567567565</v>
      </c>
      <c r="G44" s="1">
        <v>1</v>
      </c>
      <c r="H44" s="1">
        <v>3</v>
      </c>
      <c r="I44" s="42">
        <f t="shared" si="3"/>
        <v>750000</v>
      </c>
      <c r="J44" s="49">
        <f t="shared" si="2"/>
        <v>202.70270270270271</v>
      </c>
    </row>
    <row r="45" spans="2:10" ht="30" x14ac:dyDescent="0.25">
      <c r="B45" s="1"/>
      <c r="C45" s="14" t="s">
        <v>30</v>
      </c>
      <c r="D45" s="9" t="s">
        <v>148</v>
      </c>
      <c r="E45" s="12">
        <v>50000</v>
      </c>
      <c r="F45" s="47">
        <f t="shared" si="1"/>
        <v>13.513513513513514</v>
      </c>
      <c r="G45" s="1">
        <v>4</v>
      </c>
      <c r="H45" s="1">
        <v>2</v>
      </c>
      <c r="I45" s="42">
        <f t="shared" si="3"/>
        <v>400000</v>
      </c>
      <c r="J45" s="49">
        <f t="shared" si="2"/>
        <v>108.10810810810811</v>
      </c>
    </row>
    <row r="46" spans="2:10" ht="30" x14ac:dyDescent="0.25">
      <c r="B46" s="1"/>
      <c r="C46" s="14" t="s">
        <v>21</v>
      </c>
      <c r="D46" s="9" t="s">
        <v>148</v>
      </c>
      <c r="E46" s="12">
        <v>50000</v>
      </c>
      <c r="F46" s="47">
        <f t="shared" si="1"/>
        <v>13.513513513513514</v>
      </c>
      <c r="G46" s="1">
        <v>1</v>
      </c>
      <c r="H46" s="1">
        <v>3</v>
      </c>
      <c r="I46" s="42">
        <f t="shared" si="3"/>
        <v>150000</v>
      </c>
      <c r="J46" s="49">
        <f t="shared" si="2"/>
        <v>40.54054054054054</v>
      </c>
    </row>
    <row r="47" spans="2:10" ht="15.75" x14ac:dyDescent="0.25">
      <c r="B47" s="1"/>
      <c r="C47" s="9" t="s">
        <v>28</v>
      </c>
      <c r="D47" s="9" t="s">
        <v>148</v>
      </c>
      <c r="E47" s="12">
        <v>50000</v>
      </c>
      <c r="F47" s="47">
        <f t="shared" si="1"/>
        <v>13.513513513513514</v>
      </c>
      <c r="G47" s="1">
        <v>1</v>
      </c>
      <c r="H47" s="1">
        <v>3</v>
      </c>
      <c r="I47" s="42">
        <f t="shared" si="3"/>
        <v>150000</v>
      </c>
      <c r="J47" s="49">
        <f t="shared" si="2"/>
        <v>40.54054054054054</v>
      </c>
    </row>
    <row r="48" spans="2:10" s="31" customFormat="1" ht="15.75" x14ac:dyDescent="0.25">
      <c r="B48" s="2" t="s">
        <v>114</v>
      </c>
      <c r="C48" s="33"/>
      <c r="D48" s="33"/>
      <c r="E48" s="35"/>
      <c r="F48" s="48">
        <f t="shared" si="1"/>
        <v>0</v>
      </c>
      <c r="G48" s="2"/>
      <c r="H48" s="2"/>
      <c r="I48" s="43">
        <f>SUM(I39:I47)</f>
        <v>2927400</v>
      </c>
      <c r="J48" s="37">
        <f>SUM(J39:J47)</f>
        <v>791.18918918918916</v>
      </c>
    </row>
    <row r="49" spans="2:10" ht="68.25" customHeight="1" x14ac:dyDescent="0.3">
      <c r="B49" s="15" t="s">
        <v>31</v>
      </c>
      <c r="C49" s="16"/>
      <c r="D49" s="1"/>
      <c r="E49" s="13"/>
      <c r="F49" s="47">
        <f t="shared" si="1"/>
        <v>0</v>
      </c>
      <c r="G49" s="1"/>
      <c r="H49" s="1"/>
      <c r="I49" s="42">
        <f t="shared" si="3"/>
        <v>0</v>
      </c>
      <c r="J49" s="49">
        <f t="shared" si="2"/>
        <v>0</v>
      </c>
    </row>
    <row r="50" spans="2:10" ht="15.75" x14ac:dyDescent="0.25">
      <c r="B50" s="1"/>
      <c r="C50" s="9" t="s">
        <v>33</v>
      </c>
      <c r="D50" s="9" t="s">
        <v>147</v>
      </c>
      <c r="E50" s="13">
        <v>400000</v>
      </c>
      <c r="F50" s="47">
        <f t="shared" si="1"/>
        <v>108.10810810810811</v>
      </c>
      <c r="G50" s="1">
        <v>12</v>
      </c>
      <c r="H50" s="1">
        <v>2</v>
      </c>
      <c r="I50" s="42">
        <f t="shared" si="3"/>
        <v>9600000</v>
      </c>
      <c r="J50" s="49">
        <f t="shared" si="2"/>
        <v>2594.5945945945946</v>
      </c>
    </row>
    <row r="51" spans="2:10" ht="15.75" x14ac:dyDescent="0.25">
      <c r="B51" s="1"/>
      <c r="C51" s="9" t="s">
        <v>8</v>
      </c>
      <c r="D51" s="9" t="s">
        <v>146</v>
      </c>
      <c r="E51" s="13">
        <v>10000</v>
      </c>
      <c r="F51" s="47">
        <f t="shared" si="1"/>
        <v>2.7027027027027026</v>
      </c>
      <c r="G51" s="1">
        <v>12</v>
      </c>
      <c r="H51" s="1">
        <v>2</v>
      </c>
      <c r="I51" s="42">
        <f t="shared" si="3"/>
        <v>240000</v>
      </c>
      <c r="J51" s="49">
        <f t="shared" si="2"/>
        <v>64.86486486486487</v>
      </c>
    </row>
    <row r="52" spans="2:10" ht="15.75" x14ac:dyDescent="0.25">
      <c r="B52" s="1"/>
      <c r="C52" s="9" t="s">
        <v>34</v>
      </c>
      <c r="D52" s="9" t="s">
        <v>149</v>
      </c>
      <c r="E52" s="13">
        <v>100000</v>
      </c>
      <c r="F52" s="47">
        <f t="shared" si="1"/>
        <v>27.027027027027028</v>
      </c>
      <c r="G52" s="1">
        <v>12</v>
      </c>
      <c r="H52" s="1">
        <v>2</v>
      </c>
      <c r="I52" s="42">
        <f t="shared" si="3"/>
        <v>2400000</v>
      </c>
      <c r="J52" s="49">
        <f t="shared" si="2"/>
        <v>648.64864864864865</v>
      </c>
    </row>
    <row r="53" spans="2:10" ht="15.75" x14ac:dyDescent="0.25">
      <c r="B53" s="1"/>
      <c r="C53" s="9" t="s">
        <v>28</v>
      </c>
      <c r="D53" s="9" t="s">
        <v>148</v>
      </c>
      <c r="E53" s="13">
        <v>50000</v>
      </c>
      <c r="F53" s="47">
        <f t="shared" si="1"/>
        <v>13.513513513513514</v>
      </c>
      <c r="G53" s="1">
        <v>12</v>
      </c>
      <c r="H53" s="1">
        <v>2</v>
      </c>
      <c r="I53" s="42">
        <f t="shared" si="3"/>
        <v>1200000</v>
      </c>
      <c r="J53" s="49">
        <f t="shared" si="2"/>
        <v>324.32432432432432</v>
      </c>
    </row>
    <row r="54" spans="2:10" ht="15.75" x14ac:dyDescent="0.25">
      <c r="B54" s="1"/>
      <c r="C54" s="9" t="s">
        <v>32</v>
      </c>
      <c r="D54" s="9" t="s">
        <v>147</v>
      </c>
      <c r="E54" s="13">
        <v>50000</v>
      </c>
      <c r="F54" s="47">
        <f t="shared" si="1"/>
        <v>13.513513513513514</v>
      </c>
      <c r="G54" s="1">
        <v>12</v>
      </c>
      <c r="H54" s="1">
        <v>2</v>
      </c>
      <c r="I54" s="42">
        <f t="shared" si="3"/>
        <v>1200000</v>
      </c>
      <c r="J54" s="49">
        <f t="shared" si="2"/>
        <v>324.32432432432432</v>
      </c>
    </row>
    <row r="55" spans="2:10" ht="15.75" x14ac:dyDescent="0.25">
      <c r="B55" s="1"/>
      <c r="C55" s="9" t="s">
        <v>35</v>
      </c>
      <c r="D55" s="1" t="s">
        <v>148</v>
      </c>
      <c r="E55" s="13">
        <v>50000</v>
      </c>
      <c r="F55" s="47">
        <f t="shared" si="1"/>
        <v>13.513513513513514</v>
      </c>
      <c r="G55" s="1">
        <v>12</v>
      </c>
      <c r="H55" s="1">
        <v>2</v>
      </c>
      <c r="I55" s="42">
        <f t="shared" si="3"/>
        <v>1200000</v>
      </c>
      <c r="J55" s="49">
        <f t="shared" si="2"/>
        <v>324.32432432432432</v>
      </c>
    </row>
    <row r="56" spans="2:10" s="31" customFormat="1" ht="15.75" x14ac:dyDescent="0.25">
      <c r="B56" s="2" t="s">
        <v>114</v>
      </c>
      <c r="C56" s="33"/>
      <c r="D56" s="2"/>
      <c r="E56" s="34"/>
      <c r="F56" s="48">
        <f t="shared" si="1"/>
        <v>0</v>
      </c>
      <c r="G56" s="2"/>
      <c r="H56" s="2"/>
      <c r="I56" s="43">
        <f>SUM(I50:I55)</f>
        <v>15840000</v>
      </c>
      <c r="J56" s="37">
        <f>SUM(J50:J55)</f>
        <v>4281.0810810810808</v>
      </c>
    </row>
    <row r="57" spans="2:10" ht="65.25" customHeight="1" x14ac:dyDescent="0.3">
      <c r="B57" s="15" t="s">
        <v>36</v>
      </c>
      <c r="C57" s="9"/>
      <c r="D57" s="9"/>
      <c r="E57" s="12"/>
      <c r="F57" s="47">
        <f t="shared" si="1"/>
        <v>0</v>
      </c>
      <c r="G57" s="1"/>
      <c r="H57" s="1"/>
      <c r="I57" s="42">
        <f t="shared" si="3"/>
        <v>0</v>
      </c>
      <c r="J57" s="49">
        <f t="shared" si="2"/>
        <v>0</v>
      </c>
    </row>
    <row r="58" spans="2:10" ht="15.75" x14ac:dyDescent="0.25">
      <c r="B58" s="1"/>
      <c r="C58" s="9" t="s">
        <v>8</v>
      </c>
      <c r="D58" s="9" t="s">
        <v>146</v>
      </c>
      <c r="E58" s="12">
        <v>10000</v>
      </c>
      <c r="F58" s="47">
        <f t="shared" si="1"/>
        <v>2.7027027027027026</v>
      </c>
      <c r="G58" s="1">
        <v>4</v>
      </c>
      <c r="H58" s="1">
        <v>2</v>
      </c>
      <c r="I58" s="42">
        <f t="shared" si="3"/>
        <v>80000</v>
      </c>
      <c r="J58" s="49">
        <f t="shared" si="2"/>
        <v>21.621621621621621</v>
      </c>
    </row>
    <row r="59" spans="2:10" ht="15.75" x14ac:dyDescent="0.25">
      <c r="B59" s="1"/>
      <c r="C59" s="9" t="s">
        <v>16</v>
      </c>
      <c r="D59" s="9" t="s">
        <v>145</v>
      </c>
      <c r="E59" s="12">
        <v>100000</v>
      </c>
      <c r="F59" s="47">
        <f t="shared" si="1"/>
        <v>27.027027027027028</v>
      </c>
      <c r="G59" s="1">
        <v>4</v>
      </c>
      <c r="H59" s="1">
        <v>2</v>
      </c>
      <c r="I59" s="42">
        <f t="shared" si="3"/>
        <v>800000</v>
      </c>
      <c r="J59" s="49">
        <f t="shared" si="2"/>
        <v>216.21621621621622</v>
      </c>
    </row>
    <row r="60" spans="2:10" ht="15.75" x14ac:dyDescent="0.25">
      <c r="B60" s="1"/>
      <c r="C60" s="9" t="s">
        <v>17</v>
      </c>
      <c r="D60" s="9" t="s">
        <v>147</v>
      </c>
      <c r="E60" s="12">
        <v>100000</v>
      </c>
      <c r="F60" s="47">
        <f t="shared" si="1"/>
        <v>27.027027027027028</v>
      </c>
      <c r="G60" s="1">
        <v>4</v>
      </c>
      <c r="H60" s="1">
        <v>2</v>
      </c>
      <c r="I60" s="42">
        <f t="shared" si="3"/>
        <v>800000</v>
      </c>
      <c r="J60" s="49">
        <f t="shared" si="2"/>
        <v>216.21621621621622</v>
      </c>
    </row>
    <row r="61" spans="2:10" ht="45" x14ac:dyDescent="0.25">
      <c r="B61" s="1"/>
      <c r="C61" s="14" t="s">
        <v>37</v>
      </c>
      <c r="D61" s="9" t="s">
        <v>148</v>
      </c>
      <c r="E61" s="12">
        <v>5000</v>
      </c>
      <c r="F61" s="47">
        <f t="shared" si="1"/>
        <v>1.3513513513513513</v>
      </c>
      <c r="G61" s="1">
        <v>4</v>
      </c>
      <c r="H61" s="1">
        <v>2</v>
      </c>
      <c r="I61" s="42">
        <f t="shared" si="3"/>
        <v>40000</v>
      </c>
      <c r="J61" s="49">
        <f t="shared" si="2"/>
        <v>10.810810810810811</v>
      </c>
    </row>
    <row r="62" spans="2:10" ht="30" x14ac:dyDescent="0.25">
      <c r="B62" s="1"/>
      <c r="C62" s="14" t="s">
        <v>38</v>
      </c>
      <c r="D62" s="9"/>
      <c r="E62" s="12">
        <v>200000</v>
      </c>
      <c r="F62" s="47">
        <f t="shared" si="1"/>
        <v>54.054054054054056</v>
      </c>
      <c r="G62" s="1">
        <v>4</v>
      </c>
      <c r="H62" s="1">
        <v>2</v>
      </c>
      <c r="I62" s="42">
        <f t="shared" si="3"/>
        <v>1600000</v>
      </c>
      <c r="J62" s="49">
        <f t="shared" si="2"/>
        <v>432.43243243243245</v>
      </c>
    </row>
    <row r="63" spans="2:10" ht="15.75" x14ac:dyDescent="0.25">
      <c r="B63" s="1"/>
      <c r="C63" s="9" t="s">
        <v>39</v>
      </c>
      <c r="D63" s="9"/>
      <c r="E63" s="12">
        <v>350000</v>
      </c>
      <c r="F63" s="47">
        <f t="shared" si="1"/>
        <v>94.594594594594597</v>
      </c>
      <c r="G63" s="1">
        <v>4</v>
      </c>
      <c r="H63" s="1">
        <v>2</v>
      </c>
      <c r="I63" s="42">
        <f t="shared" si="3"/>
        <v>2800000</v>
      </c>
      <c r="J63" s="49">
        <f t="shared" si="2"/>
        <v>756.75675675675677</v>
      </c>
    </row>
    <row r="64" spans="2:10" ht="15.75" x14ac:dyDescent="0.25">
      <c r="B64" s="1"/>
      <c r="C64" s="9" t="s">
        <v>28</v>
      </c>
      <c r="D64" s="9"/>
      <c r="E64" s="12">
        <v>50000</v>
      </c>
      <c r="F64" s="47">
        <f t="shared" si="1"/>
        <v>13.513513513513514</v>
      </c>
      <c r="G64" s="1">
        <v>4</v>
      </c>
      <c r="H64" s="1">
        <v>2</v>
      </c>
      <c r="I64" s="42">
        <f t="shared" si="3"/>
        <v>400000</v>
      </c>
      <c r="J64" s="49">
        <f t="shared" si="2"/>
        <v>108.10810810810811</v>
      </c>
    </row>
    <row r="65" spans="2:10" s="31" customFormat="1" ht="15.75" x14ac:dyDescent="0.25">
      <c r="B65" s="2" t="s">
        <v>114</v>
      </c>
      <c r="C65" s="33"/>
      <c r="D65" s="33"/>
      <c r="E65" s="35"/>
      <c r="F65" s="48">
        <f t="shared" si="1"/>
        <v>0</v>
      </c>
      <c r="G65" s="2"/>
      <c r="H65" s="2"/>
      <c r="I65" s="43">
        <f>SUM(I58:I64)</f>
        <v>6520000</v>
      </c>
      <c r="J65" s="37">
        <f>SUM(J58:J64)</f>
        <v>1762.1621621621623</v>
      </c>
    </row>
    <row r="66" spans="2:10" ht="48" customHeight="1" x14ac:dyDescent="0.3">
      <c r="B66" s="15" t="s">
        <v>46</v>
      </c>
      <c r="C66" s="9"/>
      <c r="D66" s="9"/>
      <c r="E66" s="12"/>
      <c r="F66" s="47">
        <f t="shared" si="1"/>
        <v>0</v>
      </c>
      <c r="G66" s="1"/>
      <c r="H66" s="1"/>
      <c r="I66" s="42">
        <f t="shared" si="3"/>
        <v>0</v>
      </c>
      <c r="J66" s="49">
        <f t="shared" si="2"/>
        <v>0</v>
      </c>
    </row>
    <row r="67" spans="2:10" ht="15.75" x14ac:dyDescent="0.25">
      <c r="B67" s="1"/>
      <c r="C67" s="9" t="s">
        <v>40</v>
      </c>
      <c r="D67" s="9" t="s">
        <v>150</v>
      </c>
      <c r="E67" s="12">
        <v>500</v>
      </c>
      <c r="F67" s="47">
        <f t="shared" si="1"/>
        <v>0.13513513513513514</v>
      </c>
      <c r="G67" s="1">
        <v>1000</v>
      </c>
      <c r="H67" s="1">
        <v>1</v>
      </c>
      <c r="I67" s="42">
        <f t="shared" si="3"/>
        <v>500000</v>
      </c>
      <c r="J67" s="49">
        <f t="shared" si="2"/>
        <v>135.13513513513513</v>
      </c>
    </row>
    <row r="68" spans="2:10" ht="15.75" x14ac:dyDescent="0.25">
      <c r="B68" s="1"/>
      <c r="C68" s="9" t="s">
        <v>41</v>
      </c>
      <c r="D68" s="9" t="s">
        <v>150</v>
      </c>
      <c r="E68" s="12">
        <v>5000</v>
      </c>
      <c r="F68" s="47">
        <f t="shared" si="1"/>
        <v>1.3513513513513513</v>
      </c>
      <c r="G68" s="1">
        <v>100</v>
      </c>
      <c r="H68" s="1">
        <v>8</v>
      </c>
      <c r="I68" s="42">
        <f t="shared" si="3"/>
        <v>4000000</v>
      </c>
      <c r="J68" s="49">
        <f t="shared" si="2"/>
        <v>1081.081081081081</v>
      </c>
    </row>
    <row r="69" spans="2:10" ht="15.75" x14ac:dyDescent="0.25">
      <c r="B69" s="1"/>
      <c r="C69" s="9" t="s">
        <v>42</v>
      </c>
      <c r="D69" s="9" t="s">
        <v>150</v>
      </c>
      <c r="E69" s="13">
        <v>500000</v>
      </c>
      <c r="F69" s="47">
        <f t="shared" si="1"/>
        <v>135.13513513513513</v>
      </c>
      <c r="G69" s="1">
        <v>4</v>
      </c>
      <c r="H69" s="1">
        <v>2</v>
      </c>
      <c r="I69" s="42">
        <f t="shared" si="3"/>
        <v>4000000</v>
      </c>
      <c r="J69" s="49">
        <f t="shared" si="2"/>
        <v>1081.081081081081</v>
      </c>
    </row>
    <row r="70" spans="2:10" ht="15.75" x14ac:dyDescent="0.25">
      <c r="B70" s="1"/>
      <c r="C70" s="9" t="s">
        <v>43</v>
      </c>
      <c r="D70" s="1" t="s">
        <v>150</v>
      </c>
      <c r="E70" s="13">
        <v>250000</v>
      </c>
      <c r="F70" s="47">
        <f t="shared" si="1"/>
        <v>67.567567567567565</v>
      </c>
      <c r="G70" s="1">
        <v>4</v>
      </c>
      <c r="H70" s="1">
        <v>2</v>
      </c>
      <c r="I70" s="42">
        <f t="shared" si="3"/>
        <v>2000000</v>
      </c>
      <c r="J70" s="49">
        <f t="shared" si="2"/>
        <v>540.54054054054052</v>
      </c>
    </row>
    <row r="71" spans="2:10" ht="15.75" x14ac:dyDescent="0.25">
      <c r="B71" s="1"/>
      <c r="C71" s="9" t="s">
        <v>44</v>
      </c>
      <c r="D71" s="1" t="s">
        <v>150</v>
      </c>
      <c r="E71" s="13">
        <v>2000</v>
      </c>
      <c r="F71" s="47">
        <f t="shared" ref="F71:F133" si="4">E71/3700</f>
        <v>0.54054054054054057</v>
      </c>
      <c r="G71" s="1">
        <v>500</v>
      </c>
      <c r="H71" s="1">
        <v>1</v>
      </c>
      <c r="I71" s="42">
        <f t="shared" si="3"/>
        <v>1000000</v>
      </c>
      <c r="J71" s="49">
        <f>F71*G71*H71</f>
        <v>270.27027027027026</v>
      </c>
    </row>
    <row r="72" spans="2:10" ht="15.75" x14ac:dyDescent="0.25">
      <c r="B72" s="1"/>
      <c r="C72" s="1" t="s">
        <v>45</v>
      </c>
      <c r="D72" s="1" t="s">
        <v>150</v>
      </c>
      <c r="E72" s="13">
        <v>25000</v>
      </c>
      <c r="F72" s="47">
        <f t="shared" si="4"/>
        <v>6.756756756756757</v>
      </c>
      <c r="G72" s="1">
        <v>350</v>
      </c>
      <c r="H72" s="1">
        <v>1</v>
      </c>
      <c r="I72" s="42">
        <f t="shared" si="3"/>
        <v>8750000</v>
      </c>
      <c r="J72" s="49">
        <f>F72*G72*H72</f>
        <v>2364.864864864865</v>
      </c>
    </row>
    <row r="73" spans="2:10" s="31" customFormat="1" ht="15.75" x14ac:dyDescent="0.25">
      <c r="B73" s="2" t="s">
        <v>114</v>
      </c>
      <c r="C73" s="2"/>
      <c r="D73" s="2"/>
      <c r="E73" s="34"/>
      <c r="F73" s="48">
        <f t="shared" si="4"/>
        <v>0</v>
      </c>
      <c r="G73" s="2"/>
      <c r="H73" s="2"/>
      <c r="I73" s="43">
        <f>SUM(I67:I72)</f>
        <v>20250000</v>
      </c>
      <c r="J73" s="37">
        <f>SUM(J67:J72)</f>
        <v>5472.9729729729734</v>
      </c>
    </row>
    <row r="74" spans="2:10" ht="87.75" customHeight="1" x14ac:dyDescent="0.3">
      <c r="B74" s="7" t="s">
        <v>47</v>
      </c>
      <c r="C74" s="1"/>
      <c r="D74" s="1"/>
      <c r="E74" s="13"/>
      <c r="F74" s="47">
        <f t="shared" si="4"/>
        <v>0</v>
      </c>
      <c r="G74" s="13"/>
      <c r="H74" s="13"/>
      <c r="I74" s="42">
        <f t="shared" ref="I74:I110" si="5">E74*G74*H74</f>
        <v>0</v>
      </c>
      <c r="J74" s="49">
        <f>F74*G74*H74</f>
        <v>0</v>
      </c>
    </row>
    <row r="75" spans="2:10" ht="15.75" x14ac:dyDescent="0.25">
      <c r="B75" s="1"/>
      <c r="C75" s="1" t="s">
        <v>48</v>
      </c>
      <c r="D75" s="1" t="s">
        <v>147</v>
      </c>
      <c r="E75" s="13">
        <v>150000</v>
      </c>
      <c r="F75" s="47">
        <f t="shared" si="4"/>
        <v>40.54054054054054</v>
      </c>
      <c r="G75" s="13">
        <v>4</v>
      </c>
      <c r="H75" s="13">
        <v>2</v>
      </c>
      <c r="I75" s="42">
        <f t="shared" si="5"/>
        <v>1200000</v>
      </c>
      <c r="J75" s="49">
        <f>F75*G75*H75</f>
        <v>324.32432432432432</v>
      </c>
    </row>
    <row r="76" spans="2:10" ht="15.75" x14ac:dyDescent="0.25">
      <c r="B76" s="1"/>
      <c r="C76" s="1" t="s">
        <v>33</v>
      </c>
      <c r="D76" s="1" t="s">
        <v>147</v>
      </c>
      <c r="E76" s="13">
        <v>30000</v>
      </c>
      <c r="F76" s="47">
        <f t="shared" si="4"/>
        <v>8.1081081081081088</v>
      </c>
      <c r="G76" s="13">
        <v>52</v>
      </c>
      <c r="H76" s="13">
        <v>2</v>
      </c>
      <c r="I76" s="42">
        <f t="shared" si="5"/>
        <v>3120000</v>
      </c>
      <c r="J76" s="49">
        <f>F76*G76*H76</f>
        <v>843.24324324324334</v>
      </c>
    </row>
    <row r="77" spans="2:10" s="31" customFormat="1" ht="15.75" x14ac:dyDescent="0.25">
      <c r="B77" s="2" t="s">
        <v>114</v>
      </c>
      <c r="C77" s="2"/>
      <c r="D77" s="2"/>
      <c r="E77" s="34"/>
      <c r="F77" s="48">
        <f t="shared" si="4"/>
        <v>0</v>
      </c>
      <c r="G77" s="34"/>
      <c r="H77" s="34"/>
      <c r="I77" s="43">
        <f>SUM(I75:I76)</f>
        <v>4320000</v>
      </c>
      <c r="J77" s="37">
        <f>SUM(J75:J76)</f>
        <v>1167.5675675675677</v>
      </c>
    </row>
    <row r="78" spans="2:10" ht="61.5" customHeight="1" x14ac:dyDescent="0.3">
      <c r="B78" s="15" t="s">
        <v>49</v>
      </c>
      <c r="C78" s="1"/>
      <c r="D78" s="1"/>
      <c r="E78" s="13"/>
      <c r="F78" s="47">
        <f t="shared" si="4"/>
        <v>0</v>
      </c>
      <c r="G78" s="13"/>
      <c r="H78" s="13"/>
      <c r="I78" s="42">
        <f t="shared" si="5"/>
        <v>0</v>
      </c>
      <c r="J78" s="49">
        <f t="shared" ref="J78:J83" si="6">F78*G78*H78</f>
        <v>0</v>
      </c>
    </row>
    <row r="79" spans="2:10" ht="15.75" x14ac:dyDescent="0.25">
      <c r="B79" s="1"/>
      <c r="C79" s="1" t="s">
        <v>50</v>
      </c>
      <c r="D79" s="1" t="s">
        <v>147</v>
      </c>
      <c r="E79" s="13">
        <v>300000</v>
      </c>
      <c r="F79" s="47">
        <f t="shared" si="4"/>
        <v>81.081081081081081</v>
      </c>
      <c r="G79" s="13">
        <v>15</v>
      </c>
      <c r="H79" s="13">
        <v>8</v>
      </c>
      <c r="I79" s="42">
        <f t="shared" si="5"/>
        <v>36000000</v>
      </c>
      <c r="J79" s="49">
        <f t="shared" si="6"/>
        <v>9729.72972972973</v>
      </c>
    </row>
    <row r="80" spans="2:10" ht="15.75" x14ac:dyDescent="0.25">
      <c r="B80" s="1"/>
      <c r="C80" s="1" t="s">
        <v>51</v>
      </c>
      <c r="D80" s="1" t="s">
        <v>145</v>
      </c>
      <c r="E80" s="13">
        <v>100000</v>
      </c>
      <c r="F80" s="47">
        <f t="shared" si="4"/>
        <v>27.027027027027028</v>
      </c>
      <c r="G80" s="13">
        <v>1</v>
      </c>
      <c r="H80" s="13">
        <v>8</v>
      </c>
      <c r="I80" s="42">
        <f t="shared" si="5"/>
        <v>800000</v>
      </c>
      <c r="J80" s="49">
        <f t="shared" si="6"/>
        <v>216.21621621621622</v>
      </c>
    </row>
    <row r="81" spans="2:10" ht="15.75" x14ac:dyDescent="0.25">
      <c r="B81" s="1"/>
      <c r="C81" s="1" t="s">
        <v>28</v>
      </c>
      <c r="D81" s="1" t="s">
        <v>148</v>
      </c>
      <c r="E81" s="13">
        <v>50000</v>
      </c>
      <c r="F81" s="47">
        <f t="shared" si="4"/>
        <v>13.513513513513514</v>
      </c>
      <c r="G81" s="13">
        <v>3</v>
      </c>
      <c r="H81" s="13">
        <v>8</v>
      </c>
      <c r="I81" s="42">
        <f t="shared" si="5"/>
        <v>1200000</v>
      </c>
      <c r="J81" s="49">
        <f t="shared" si="6"/>
        <v>324.32432432432432</v>
      </c>
    </row>
    <row r="82" spans="2:10" ht="15.75" x14ac:dyDescent="0.25">
      <c r="B82" s="1"/>
      <c r="C82" s="1" t="s">
        <v>52</v>
      </c>
      <c r="D82" s="1" t="s">
        <v>150</v>
      </c>
      <c r="E82" s="13">
        <v>1500</v>
      </c>
      <c r="F82" s="47">
        <f t="shared" si="4"/>
        <v>0.40540540540540543</v>
      </c>
      <c r="G82" s="13">
        <v>100</v>
      </c>
      <c r="H82" s="13">
        <v>8</v>
      </c>
      <c r="I82" s="42">
        <f t="shared" si="5"/>
        <v>1200000</v>
      </c>
      <c r="J82" s="49">
        <f t="shared" si="6"/>
        <v>324.32432432432432</v>
      </c>
    </row>
    <row r="83" spans="2:10" ht="15.75" x14ac:dyDescent="0.25">
      <c r="B83" s="1"/>
      <c r="C83" s="1" t="s">
        <v>53</v>
      </c>
      <c r="D83" s="1" t="s">
        <v>148</v>
      </c>
      <c r="E83" s="13">
        <v>30000</v>
      </c>
      <c r="F83" s="47">
        <f t="shared" si="4"/>
        <v>8.1081081081081088</v>
      </c>
      <c r="G83" s="13">
        <v>15</v>
      </c>
      <c r="H83" s="13">
        <v>8</v>
      </c>
      <c r="I83" s="42">
        <f t="shared" si="5"/>
        <v>3600000</v>
      </c>
      <c r="J83" s="49">
        <f t="shared" si="6"/>
        <v>972.97297297297303</v>
      </c>
    </row>
    <row r="84" spans="2:10" s="31" customFormat="1" ht="15.75" x14ac:dyDescent="0.25">
      <c r="B84" s="2" t="s">
        <v>114</v>
      </c>
      <c r="C84" s="2"/>
      <c r="D84" s="2"/>
      <c r="E84" s="34"/>
      <c r="F84" s="48">
        <f t="shared" si="4"/>
        <v>0</v>
      </c>
      <c r="G84" s="34"/>
      <c r="H84" s="34"/>
      <c r="I84" s="43">
        <f>SUM(I79:I83)</f>
        <v>42800000</v>
      </c>
      <c r="J84" s="37">
        <f>SUM(J79:J83)</f>
        <v>11567.56756756757</v>
      </c>
    </row>
    <row r="85" spans="2:10" ht="71.25" customHeight="1" x14ac:dyDescent="0.3">
      <c r="B85" s="15" t="s">
        <v>54</v>
      </c>
      <c r="C85" s="1"/>
      <c r="D85" s="1"/>
      <c r="E85" s="13"/>
      <c r="F85" s="47">
        <f t="shared" si="4"/>
        <v>0</v>
      </c>
      <c r="G85" s="13"/>
      <c r="H85" s="13"/>
      <c r="I85" s="42">
        <f t="shared" si="5"/>
        <v>0</v>
      </c>
      <c r="J85" s="49">
        <f t="shared" ref="J85:J92" si="7">F85*G85*H85</f>
        <v>0</v>
      </c>
    </row>
    <row r="86" spans="2:10" ht="15.75" x14ac:dyDescent="0.25">
      <c r="B86" s="1"/>
      <c r="C86" s="9" t="s">
        <v>8</v>
      </c>
      <c r="D86" s="1" t="s">
        <v>146</v>
      </c>
      <c r="E86" s="13">
        <v>10000</v>
      </c>
      <c r="F86" s="47">
        <f t="shared" si="4"/>
        <v>2.7027027027027026</v>
      </c>
      <c r="G86" s="13">
        <v>1</v>
      </c>
      <c r="H86" s="13">
        <v>1</v>
      </c>
      <c r="I86" s="42">
        <f t="shared" si="5"/>
        <v>10000</v>
      </c>
      <c r="J86" s="49">
        <f t="shared" si="7"/>
        <v>2.7027027027027026</v>
      </c>
    </row>
    <row r="87" spans="2:10" ht="15.75" x14ac:dyDescent="0.25">
      <c r="B87" s="1"/>
      <c r="C87" s="9" t="s">
        <v>16</v>
      </c>
      <c r="D87" s="1" t="s">
        <v>145</v>
      </c>
      <c r="E87" s="13">
        <v>100000</v>
      </c>
      <c r="F87" s="47">
        <f t="shared" si="4"/>
        <v>27.027027027027028</v>
      </c>
      <c r="G87" s="13">
        <v>1</v>
      </c>
      <c r="H87" s="13">
        <v>2</v>
      </c>
      <c r="I87" s="42">
        <f t="shared" si="5"/>
        <v>200000</v>
      </c>
      <c r="J87" s="49">
        <f t="shared" si="7"/>
        <v>54.054054054054056</v>
      </c>
    </row>
    <row r="88" spans="2:10" ht="15.75" x14ac:dyDescent="0.25">
      <c r="B88" s="1"/>
      <c r="C88" s="9" t="s">
        <v>17</v>
      </c>
      <c r="D88" s="1" t="s">
        <v>147</v>
      </c>
      <c r="E88" s="13">
        <v>100000</v>
      </c>
      <c r="F88" s="47">
        <f t="shared" si="4"/>
        <v>27.027027027027028</v>
      </c>
      <c r="G88" s="13">
        <v>1</v>
      </c>
      <c r="H88" s="13">
        <v>1</v>
      </c>
      <c r="I88" s="42">
        <f t="shared" si="5"/>
        <v>100000</v>
      </c>
      <c r="J88" s="49">
        <f t="shared" si="7"/>
        <v>27.027027027027028</v>
      </c>
    </row>
    <row r="89" spans="2:10" ht="15.75" x14ac:dyDescent="0.25">
      <c r="B89" s="1"/>
      <c r="C89" s="9" t="s">
        <v>55</v>
      </c>
      <c r="D89" s="1" t="s">
        <v>148</v>
      </c>
      <c r="E89" s="13">
        <v>30000</v>
      </c>
      <c r="F89" s="47">
        <f t="shared" si="4"/>
        <v>8.1081081081081088</v>
      </c>
      <c r="G89" s="13">
        <v>50</v>
      </c>
      <c r="H89" s="13">
        <v>2</v>
      </c>
      <c r="I89" s="42">
        <f t="shared" si="5"/>
        <v>3000000</v>
      </c>
      <c r="J89" s="49">
        <f t="shared" si="7"/>
        <v>810.81081081081084</v>
      </c>
    </row>
    <row r="90" spans="2:10" ht="15.75" x14ac:dyDescent="0.25">
      <c r="B90" s="1"/>
      <c r="C90" s="9" t="s">
        <v>20</v>
      </c>
      <c r="D90" s="1" t="s">
        <v>149</v>
      </c>
      <c r="E90" s="13">
        <v>250000</v>
      </c>
      <c r="F90" s="47">
        <f t="shared" si="4"/>
        <v>67.567567567567565</v>
      </c>
      <c r="G90" s="13">
        <v>1</v>
      </c>
      <c r="H90" s="13">
        <v>2</v>
      </c>
      <c r="I90" s="42">
        <f t="shared" si="5"/>
        <v>500000</v>
      </c>
      <c r="J90" s="49">
        <f t="shared" si="7"/>
        <v>135.13513513513513</v>
      </c>
    </row>
    <row r="91" spans="2:10" ht="30" x14ac:dyDescent="0.25">
      <c r="B91" s="1"/>
      <c r="C91" s="14" t="s">
        <v>30</v>
      </c>
      <c r="D91" s="1" t="s">
        <v>148</v>
      </c>
      <c r="E91" s="13">
        <v>50000</v>
      </c>
      <c r="F91" s="47">
        <f t="shared" si="4"/>
        <v>13.513513513513514</v>
      </c>
      <c r="G91" s="13">
        <v>3</v>
      </c>
      <c r="H91" s="13">
        <v>1</v>
      </c>
      <c r="I91" s="42">
        <f t="shared" si="5"/>
        <v>150000</v>
      </c>
      <c r="J91" s="49">
        <f t="shared" si="7"/>
        <v>40.54054054054054</v>
      </c>
    </row>
    <row r="92" spans="2:10" ht="15.75" x14ac:dyDescent="0.25">
      <c r="B92" s="1"/>
      <c r="C92" s="9" t="s">
        <v>28</v>
      </c>
      <c r="D92" s="1" t="s">
        <v>148</v>
      </c>
      <c r="E92" s="13">
        <v>50000</v>
      </c>
      <c r="F92" s="47">
        <f t="shared" si="4"/>
        <v>13.513513513513514</v>
      </c>
      <c r="G92" s="13">
        <v>3</v>
      </c>
      <c r="H92" s="13">
        <v>1</v>
      </c>
      <c r="I92" s="42">
        <f t="shared" si="5"/>
        <v>150000</v>
      </c>
      <c r="J92" s="49">
        <f t="shared" si="7"/>
        <v>40.54054054054054</v>
      </c>
    </row>
    <row r="93" spans="2:10" s="31" customFormat="1" ht="15.75" x14ac:dyDescent="0.25">
      <c r="B93" s="2" t="s">
        <v>114</v>
      </c>
      <c r="C93" s="33"/>
      <c r="D93" s="2"/>
      <c r="E93" s="34"/>
      <c r="F93" s="48">
        <f t="shared" si="4"/>
        <v>0</v>
      </c>
      <c r="G93" s="34"/>
      <c r="H93" s="34"/>
      <c r="I93" s="43">
        <f>SUM(I86:I92)</f>
        <v>4110000</v>
      </c>
      <c r="J93" s="37">
        <f>SUM(J86:J92)</f>
        <v>1110.8108108108111</v>
      </c>
    </row>
    <row r="94" spans="2:10" ht="82.5" customHeight="1" x14ac:dyDescent="0.3">
      <c r="B94" s="15" t="s">
        <v>59</v>
      </c>
      <c r="C94" s="8"/>
      <c r="D94" s="1"/>
      <c r="E94" s="13"/>
      <c r="F94" s="47">
        <f t="shared" si="4"/>
        <v>0</v>
      </c>
      <c r="G94" s="13"/>
      <c r="H94" s="13"/>
      <c r="I94" s="42">
        <f t="shared" si="5"/>
        <v>0</v>
      </c>
      <c r="J94" s="49">
        <f t="shared" ref="J94:J102" si="8">F94*G94*H94</f>
        <v>0</v>
      </c>
    </row>
    <row r="95" spans="2:10" ht="15.75" x14ac:dyDescent="0.25">
      <c r="B95" s="1"/>
      <c r="C95" s="9" t="s">
        <v>8</v>
      </c>
      <c r="D95" s="9" t="s">
        <v>146</v>
      </c>
      <c r="E95" s="12">
        <v>10000</v>
      </c>
      <c r="F95" s="47">
        <f t="shared" si="4"/>
        <v>2.7027027027027026</v>
      </c>
      <c r="G95" s="12">
        <v>1</v>
      </c>
      <c r="H95" s="13">
        <v>1</v>
      </c>
      <c r="I95" s="42">
        <f t="shared" si="5"/>
        <v>10000</v>
      </c>
      <c r="J95" s="49">
        <f t="shared" si="8"/>
        <v>2.7027027027027026</v>
      </c>
    </row>
    <row r="96" spans="2:10" ht="15.75" x14ac:dyDescent="0.25">
      <c r="B96" s="1"/>
      <c r="C96" s="9" t="s">
        <v>16</v>
      </c>
      <c r="D96" s="9" t="s">
        <v>145</v>
      </c>
      <c r="E96" s="12">
        <v>100000</v>
      </c>
      <c r="F96" s="47">
        <f t="shared" si="4"/>
        <v>27.027027027027028</v>
      </c>
      <c r="G96" s="12">
        <v>1</v>
      </c>
      <c r="H96" s="13">
        <v>1</v>
      </c>
      <c r="I96" s="42">
        <f t="shared" si="5"/>
        <v>100000</v>
      </c>
      <c r="J96" s="49">
        <f t="shared" si="8"/>
        <v>27.027027027027028</v>
      </c>
    </row>
    <row r="97" spans="2:10" ht="15.75" x14ac:dyDescent="0.25">
      <c r="B97" s="1"/>
      <c r="C97" s="9" t="s">
        <v>17</v>
      </c>
      <c r="D97" s="9" t="s">
        <v>147</v>
      </c>
      <c r="E97" s="12">
        <v>50000</v>
      </c>
      <c r="F97" s="47">
        <f t="shared" si="4"/>
        <v>13.513513513513514</v>
      </c>
      <c r="G97" s="12">
        <v>1</v>
      </c>
      <c r="H97" s="13">
        <v>1</v>
      </c>
      <c r="I97" s="42">
        <f t="shared" si="5"/>
        <v>50000</v>
      </c>
      <c r="J97" s="49">
        <f t="shared" si="8"/>
        <v>13.513513513513514</v>
      </c>
    </row>
    <row r="98" spans="2:10" ht="15.75" x14ac:dyDescent="0.25">
      <c r="B98" s="1"/>
      <c r="C98" s="9" t="s">
        <v>18</v>
      </c>
      <c r="D98" s="9" t="s">
        <v>148</v>
      </c>
      <c r="E98" s="12">
        <v>30000</v>
      </c>
      <c r="F98" s="47">
        <f t="shared" si="4"/>
        <v>8.1081081081081088</v>
      </c>
      <c r="G98" s="12">
        <v>25</v>
      </c>
      <c r="H98" s="13">
        <v>1</v>
      </c>
      <c r="I98" s="42">
        <f t="shared" si="5"/>
        <v>750000</v>
      </c>
      <c r="J98" s="49">
        <f t="shared" si="8"/>
        <v>202.70270270270271</v>
      </c>
    </row>
    <row r="99" spans="2:10" ht="15.75" x14ac:dyDescent="0.25">
      <c r="B99" s="1"/>
      <c r="C99" s="9" t="s">
        <v>56</v>
      </c>
      <c r="D99" s="9" t="s">
        <v>149</v>
      </c>
      <c r="E99" s="12">
        <v>250000</v>
      </c>
      <c r="F99" s="47">
        <f t="shared" si="4"/>
        <v>67.567567567567565</v>
      </c>
      <c r="G99" s="12">
        <v>1</v>
      </c>
      <c r="H99" s="13">
        <v>1</v>
      </c>
      <c r="I99" s="42">
        <f t="shared" si="5"/>
        <v>250000</v>
      </c>
      <c r="J99" s="49">
        <f t="shared" si="8"/>
        <v>67.567567567567565</v>
      </c>
    </row>
    <row r="100" spans="2:10" ht="15.75" x14ac:dyDescent="0.25">
      <c r="B100" s="1"/>
      <c r="C100" s="9" t="s">
        <v>57</v>
      </c>
      <c r="D100" s="9" t="s">
        <v>148</v>
      </c>
      <c r="E100" s="12">
        <v>100000</v>
      </c>
      <c r="F100" s="47">
        <f t="shared" si="4"/>
        <v>27.027027027027028</v>
      </c>
      <c r="G100" s="12">
        <v>6</v>
      </c>
      <c r="H100" s="13">
        <v>1</v>
      </c>
      <c r="I100" s="42">
        <f t="shared" si="5"/>
        <v>600000</v>
      </c>
      <c r="J100" s="49">
        <f t="shared" si="8"/>
        <v>162.16216216216216</v>
      </c>
    </row>
    <row r="101" spans="2:10" ht="15.75" x14ac:dyDescent="0.25">
      <c r="B101" s="1"/>
      <c r="C101" s="9" t="s">
        <v>58</v>
      </c>
      <c r="D101" s="9" t="s">
        <v>148</v>
      </c>
      <c r="E101" s="12">
        <v>50000</v>
      </c>
      <c r="F101" s="47">
        <f t="shared" si="4"/>
        <v>13.513513513513514</v>
      </c>
      <c r="G101" s="12">
        <v>19</v>
      </c>
      <c r="H101" s="13">
        <v>1</v>
      </c>
      <c r="I101" s="42">
        <f t="shared" si="5"/>
        <v>950000</v>
      </c>
      <c r="J101" s="49">
        <f t="shared" si="8"/>
        <v>256.75675675675677</v>
      </c>
    </row>
    <row r="102" spans="2:10" ht="15.75" x14ac:dyDescent="0.25">
      <c r="B102" s="1"/>
      <c r="C102" s="9" t="s">
        <v>28</v>
      </c>
      <c r="D102" s="9" t="s">
        <v>148</v>
      </c>
      <c r="E102" s="9">
        <v>50000</v>
      </c>
      <c r="F102" s="47">
        <f t="shared" si="4"/>
        <v>13.513513513513514</v>
      </c>
      <c r="G102" s="9">
        <v>3</v>
      </c>
      <c r="H102" s="1">
        <v>1</v>
      </c>
      <c r="I102" s="42">
        <f t="shared" si="5"/>
        <v>150000</v>
      </c>
      <c r="J102" s="49">
        <f t="shared" si="8"/>
        <v>40.54054054054054</v>
      </c>
    </row>
    <row r="103" spans="2:10" s="31" customFormat="1" ht="15.75" x14ac:dyDescent="0.25">
      <c r="B103" s="2" t="s">
        <v>114</v>
      </c>
      <c r="C103" s="33"/>
      <c r="D103" s="33"/>
      <c r="E103" s="33"/>
      <c r="F103" s="48">
        <f t="shared" si="4"/>
        <v>0</v>
      </c>
      <c r="G103" s="33"/>
      <c r="H103" s="2"/>
      <c r="I103" s="43">
        <f>SUM(I95:I102)</f>
        <v>2860000</v>
      </c>
      <c r="J103" s="37">
        <f>SUM(J95:J102)</f>
        <v>772.97297297297291</v>
      </c>
    </row>
    <row r="104" spans="2:10" ht="120" customHeight="1" x14ac:dyDescent="0.25">
      <c r="B104" s="17" t="s">
        <v>60</v>
      </c>
      <c r="C104" s="18" t="s">
        <v>61</v>
      </c>
      <c r="D104" s="1"/>
      <c r="E104" s="1"/>
      <c r="F104" s="47">
        <f t="shared" si="4"/>
        <v>0</v>
      </c>
      <c r="G104" s="1"/>
      <c r="H104" s="1"/>
      <c r="I104" s="42">
        <f t="shared" si="5"/>
        <v>0</v>
      </c>
      <c r="J104" s="49">
        <f>F104*G104*H104</f>
        <v>0</v>
      </c>
    </row>
    <row r="105" spans="2:10" ht="99" x14ac:dyDescent="0.3">
      <c r="B105" s="15" t="s">
        <v>62</v>
      </c>
      <c r="C105" s="1"/>
      <c r="D105" s="1"/>
      <c r="E105" s="13"/>
      <c r="F105" s="47">
        <f t="shared" si="4"/>
        <v>0</v>
      </c>
      <c r="G105" s="13"/>
      <c r="H105" s="13"/>
      <c r="I105" s="42">
        <f t="shared" si="5"/>
        <v>0</v>
      </c>
      <c r="J105" s="49">
        <f>F105*G105*H105</f>
        <v>0</v>
      </c>
    </row>
    <row r="106" spans="2:10" ht="15.75" x14ac:dyDescent="0.25">
      <c r="B106" s="1"/>
      <c r="C106" s="9" t="s">
        <v>8</v>
      </c>
      <c r="D106" s="9" t="s">
        <v>146</v>
      </c>
      <c r="E106" s="13">
        <v>10000</v>
      </c>
      <c r="F106" s="47">
        <f t="shared" si="4"/>
        <v>2.7027027027027026</v>
      </c>
      <c r="G106" s="13">
        <v>12</v>
      </c>
      <c r="H106" s="13">
        <v>2</v>
      </c>
      <c r="I106" s="42">
        <f t="shared" si="5"/>
        <v>240000</v>
      </c>
      <c r="J106" s="49">
        <f>F106*G106*H106</f>
        <v>64.86486486486487</v>
      </c>
    </row>
    <row r="107" spans="2:10" ht="15.75" x14ac:dyDescent="0.25">
      <c r="B107" s="1"/>
      <c r="C107" s="9" t="s">
        <v>63</v>
      </c>
      <c r="D107" s="9"/>
      <c r="E107" s="13">
        <v>10000</v>
      </c>
      <c r="F107" s="47">
        <f t="shared" si="4"/>
        <v>2.7027027027027026</v>
      </c>
      <c r="G107" s="13">
        <v>12</v>
      </c>
      <c r="H107" s="13">
        <v>2</v>
      </c>
      <c r="I107" s="42">
        <f t="shared" si="5"/>
        <v>240000</v>
      </c>
      <c r="J107" s="49">
        <f>F107*G107*H107</f>
        <v>64.86486486486487</v>
      </c>
    </row>
    <row r="108" spans="2:10" ht="15.75" x14ac:dyDescent="0.25">
      <c r="B108" s="1"/>
      <c r="C108" s="1" t="s">
        <v>64</v>
      </c>
      <c r="D108" s="1"/>
      <c r="E108" s="13">
        <v>1500</v>
      </c>
      <c r="F108" s="47">
        <f t="shared" si="4"/>
        <v>0.40540540540540543</v>
      </c>
      <c r="G108" s="13">
        <v>12</v>
      </c>
      <c r="H108" s="13">
        <v>2</v>
      </c>
      <c r="I108" s="42">
        <f t="shared" si="5"/>
        <v>36000</v>
      </c>
      <c r="J108" s="49">
        <f>F108*G108*H108</f>
        <v>9.7297297297297298</v>
      </c>
    </row>
    <row r="109" spans="2:10" s="31" customFormat="1" ht="15.75" x14ac:dyDescent="0.25">
      <c r="B109" s="2" t="s">
        <v>114</v>
      </c>
      <c r="C109" s="2"/>
      <c r="D109" s="2"/>
      <c r="E109" s="34"/>
      <c r="F109" s="47">
        <f t="shared" si="4"/>
        <v>0</v>
      </c>
      <c r="G109" s="34"/>
      <c r="H109" s="34"/>
      <c r="I109" s="43">
        <f>SUM(I107:I108)</f>
        <v>276000</v>
      </c>
      <c r="J109" s="49">
        <f>SUM(J106:J108)</f>
        <v>139.45945945945948</v>
      </c>
    </row>
    <row r="110" spans="2:10" ht="78" customHeight="1" x14ac:dyDescent="0.3">
      <c r="B110" s="15" t="s">
        <v>65</v>
      </c>
      <c r="C110" s="1"/>
      <c r="D110" s="1"/>
      <c r="E110" s="13"/>
      <c r="F110" s="47">
        <f t="shared" si="4"/>
        <v>0</v>
      </c>
      <c r="G110" s="13"/>
      <c r="H110" s="13"/>
      <c r="I110" s="42">
        <f t="shared" si="5"/>
        <v>0</v>
      </c>
      <c r="J110" s="49">
        <f t="shared" ref="J110:J117" si="9">F110*G110*H110</f>
        <v>0</v>
      </c>
    </row>
    <row r="111" spans="2:10" ht="15.75" x14ac:dyDescent="0.25">
      <c r="B111" s="1"/>
      <c r="C111" s="9" t="s">
        <v>8</v>
      </c>
      <c r="D111" s="1" t="s">
        <v>146</v>
      </c>
      <c r="E111" s="13">
        <v>10000</v>
      </c>
      <c r="F111" s="47">
        <f t="shared" si="4"/>
        <v>2.7027027027027026</v>
      </c>
      <c r="G111" s="13">
        <v>3</v>
      </c>
      <c r="H111" s="13">
        <v>1</v>
      </c>
      <c r="I111" s="42">
        <f t="shared" ref="I111:I146" si="10">E111*G111*H111</f>
        <v>30000</v>
      </c>
      <c r="J111" s="49">
        <f t="shared" si="9"/>
        <v>8.1081081081081088</v>
      </c>
    </row>
    <row r="112" spans="2:10" ht="15.75" x14ac:dyDescent="0.25">
      <c r="B112" s="1"/>
      <c r="C112" s="9" t="s">
        <v>16</v>
      </c>
      <c r="D112" s="1" t="s">
        <v>145</v>
      </c>
      <c r="E112" s="13">
        <v>100000</v>
      </c>
      <c r="F112" s="47">
        <f t="shared" si="4"/>
        <v>27.027027027027028</v>
      </c>
      <c r="G112" s="13">
        <v>3</v>
      </c>
      <c r="H112" s="13">
        <v>1</v>
      </c>
      <c r="I112" s="42">
        <f t="shared" si="10"/>
        <v>300000</v>
      </c>
      <c r="J112" s="49">
        <f t="shared" si="9"/>
        <v>81.081081081081081</v>
      </c>
    </row>
    <row r="113" spans="2:10" ht="15.75" x14ac:dyDescent="0.25">
      <c r="B113" s="1"/>
      <c r="C113" s="9" t="s">
        <v>17</v>
      </c>
      <c r="D113" s="1" t="s">
        <v>147</v>
      </c>
      <c r="E113" s="13">
        <v>50000</v>
      </c>
      <c r="F113" s="47">
        <f t="shared" si="4"/>
        <v>13.513513513513514</v>
      </c>
      <c r="G113" s="13">
        <v>3</v>
      </c>
      <c r="H113" s="13">
        <v>1</v>
      </c>
      <c r="I113" s="42">
        <f t="shared" si="10"/>
        <v>150000</v>
      </c>
      <c r="J113" s="49">
        <f t="shared" si="9"/>
        <v>40.54054054054054</v>
      </c>
    </row>
    <row r="114" spans="2:10" ht="15.75" x14ac:dyDescent="0.25">
      <c r="B114" s="1"/>
      <c r="C114" s="9" t="s">
        <v>66</v>
      </c>
      <c r="D114" s="1"/>
      <c r="E114" s="13">
        <v>10000</v>
      </c>
      <c r="F114" s="47">
        <f t="shared" si="4"/>
        <v>2.7027027027027026</v>
      </c>
      <c r="G114" s="13">
        <v>3</v>
      </c>
      <c r="H114" s="13">
        <v>3</v>
      </c>
      <c r="I114" s="42">
        <f t="shared" si="10"/>
        <v>90000</v>
      </c>
      <c r="J114" s="49">
        <f t="shared" si="9"/>
        <v>24.324324324324326</v>
      </c>
    </row>
    <row r="115" spans="2:10" ht="15.75" x14ac:dyDescent="0.25">
      <c r="B115" s="1"/>
      <c r="C115" s="9" t="s">
        <v>20</v>
      </c>
      <c r="D115" s="1" t="s">
        <v>149</v>
      </c>
      <c r="E115" s="13">
        <v>250000</v>
      </c>
      <c r="F115" s="47">
        <f t="shared" si="4"/>
        <v>67.567567567567565</v>
      </c>
      <c r="G115" s="13">
        <v>3</v>
      </c>
      <c r="H115" s="13">
        <v>3</v>
      </c>
      <c r="I115" s="42">
        <f t="shared" si="10"/>
        <v>2250000</v>
      </c>
      <c r="J115" s="49">
        <f t="shared" si="9"/>
        <v>608.10810810810813</v>
      </c>
    </row>
    <row r="116" spans="2:10" ht="30" x14ac:dyDescent="0.25">
      <c r="B116" s="1"/>
      <c r="C116" s="14" t="s">
        <v>30</v>
      </c>
      <c r="D116" s="1" t="s">
        <v>148</v>
      </c>
      <c r="E116" s="13">
        <v>50000</v>
      </c>
      <c r="F116" s="47">
        <f t="shared" si="4"/>
        <v>13.513513513513514</v>
      </c>
      <c r="G116" s="13">
        <v>3</v>
      </c>
      <c r="H116" s="13">
        <v>2</v>
      </c>
      <c r="I116" s="42">
        <f t="shared" si="10"/>
        <v>300000</v>
      </c>
      <c r="J116" s="49">
        <f t="shared" si="9"/>
        <v>81.081081081081081</v>
      </c>
    </row>
    <row r="117" spans="2:10" ht="15.75" x14ac:dyDescent="0.25">
      <c r="B117" s="1"/>
      <c r="C117" s="9" t="s">
        <v>28</v>
      </c>
      <c r="D117" s="1" t="s">
        <v>148</v>
      </c>
      <c r="E117" s="13">
        <v>50000</v>
      </c>
      <c r="F117" s="47">
        <f t="shared" si="4"/>
        <v>13.513513513513514</v>
      </c>
      <c r="G117" s="1">
        <v>3</v>
      </c>
      <c r="H117" s="1">
        <v>3</v>
      </c>
      <c r="I117" s="42">
        <f t="shared" si="10"/>
        <v>450000</v>
      </c>
      <c r="J117" s="49">
        <f t="shared" si="9"/>
        <v>121.62162162162161</v>
      </c>
    </row>
    <row r="118" spans="2:10" s="31" customFormat="1" ht="15.75" x14ac:dyDescent="0.25">
      <c r="B118" s="2" t="s">
        <v>114</v>
      </c>
      <c r="C118" s="33"/>
      <c r="D118" s="2"/>
      <c r="E118" s="34"/>
      <c r="F118" s="48">
        <f t="shared" si="4"/>
        <v>0</v>
      </c>
      <c r="G118" s="2"/>
      <c r="H118" s="2"/>
      <c r="I118" s="43">
        <f>SUM(I111:I117)</f>
        <v>3570000</v>
      </c>
      <c r="J118" s="37">
        <f>SUM(J111:J117)</f>
        <v>964.86486486486478</v>
      </c>
    </row>
    <row r="119" spans="2:10" ht="75" x14ac:dyDescent="0.25">
      <c r="B119" s="17" t="s">
        <v>67</v>
      </c>
      <c r="C119" s="19" t="s">
        <v>68</v>
      </c>
      <c r="D119" s="20" t="s">
        <v>69</v>
      </c>
      <c r="E119" s="13"/>
      <c r="F119" s="47">
        <f t="shared" si="4"/>
        <v>0</v>
      </c>
      <c r="G119" s="1"/>
      <c r="H119" s="1"/>
      <c r="I119" s="42">
        <f t="shared" si="10"/>
        <v>0</v>
      </c>
      <c r="J119" s="49">
        <f t="shared" ref="J119:J127" si="11">F119*G119*H119</f>
        <v>0</v>
      </c>
    </row>
    <row r="120" spans="2:10" ht="70.5" customHeight="1" x14ac:dyDescent="0.25">
      <c r="B120" s="21" t="s">
        <v>70</v>
      </c>
      <c r="C120" s="1"/>
      <c r="D120" s="1"/>
      <c r="E120" s="13"/>
      <c r="F120" s="47">
        <f t="shared" si="4"/>
        <v>0</v>
      </c>
      <c r="G120" s="1"/>
      <c r="H120" s="1"/>
      <c r="I120" s="42">
        <f t="shared" si="10"/>
        <v>0</v>
      </c>
      <c r="J120" s="49">
        <f t="shared" si="11"/>
        <v>0</v>
      </c>
    </row>
    <row r="121" spans="2:10" ht="15.75" x14ac:dyDescent="0.25">
      <c r="B121" s="1"/>
      <c r="C121" s="9" t="s">
        <v>8</v>
      </c>
      <c r="D121" s="1" t="s">
        <v>146</v>
      </c>
      <c r="E121" s="13">
        <v>10000</v>
      </c>
      <c r="F121" s="47">
        <f t="shared" si="4"/>
        <v>2.7027027027027026</v>
      </c>
      <c r="G121" s="1">
        <v>2</v>
      </c>
      <c r="H121" s="1">
        <v>1</v>
      </c>
      <c r="I121" s="42">
        <f t="shared" si="10"/>
        <v>20000</v>
      </c>
      <c r="J121" s="49">
        <f t="shared" si="11"/>
        <v>5.4054054054054053</v>
      </c>
    </row>
    <row r="122" spans="2:10" ht="15.75" x14ac:dyDescent="0.25">
      <c r="B122" s="1"/>
      <c r="C122" s="9" t="s">
        <v>16</v>
      </c>
      <c r="D122" s="1" t="s">
        <v>145</v>
      </c>
      <c r="E122" s="13">
        <v>100000</v>
      </c>
      <c r="F122" s="47">
        <f t="shared" si="4"/>
        <v>27.027027027027028</v>
      </c>
      <c r="G122" s="1">
        <v>2</v>
      </c>
      <c r="H122" s="1">
        <v>1</v>
      </c>
      <c r="I122" s="42">
        <f t="shared" si="10"/>
        <v>200000</v>
      </c>
      <c r="J122" s="49">
        <f t="shared" si="11"/>
        <v>54.054054054054056</v>
      </c>
    </row>
    <row r="123" spans="2:10" ht="15.75" x14ac:dyDescent="0.25">
      <c r="B123" s="1"/>
      <c r="C123" s="9" t="s">
        <v>17</v>
      </c>
      <c r="D123" s="1" t="s">
        <v>147</v>
      </c>
      <c r="E123" s="13">
        <v>100000</v>
      </c>
      <c r="F123" s="47">
        <f t="shared" si="4"/>
        <v>27.027027027027028</v>
      </c>
      <c r="G123" s="1">
        <v>1</v>
      </c>
      <c r="H123" s="1">
        <v>1</v>
      </c>
      <c r="I123" s="42">
        <f t="shared" si="10"/>
        <v>100000</v>
      </c>
      <c r="J123" s="49">
        <f t="shared" si="11"/>
        <v>27.027027027027028</v>
      </c>
    </row>
    <row r="124" spans="2:10" ht="15.75" x14ac:dyDescent="0.25">
      <c r="B124" s="1"/>
      <c r="C124" s="9" t="s">
        <v>71</v>
      </c>
      <c r="D124" s="1" t="s">
        <v>148</v>
      </c>
      <c r="E124" s="13">
        <v>10000</v>
      </c>
      <c r="F124" s="47">
        <f t="shared" si="4"/>
        <v>2.7027027027027026</v>
      </c>
      <c r="G124" s="1">
        <v>100</v>
      </c>
      <c r="H124" s="1">
        <v>2</v>
      </c>
      <c r="I124" s="42">
        <f t="shared" si="10"/>
        <v>2000000</v>
      </c>
      <c r="J124" s="49">
        <f t="shared" si="11"/>
        <v>540.54054054054052</v>
      </c>
    </row>
    <row r="125" spans="2:10" ht="15.75" x14ac:dyDescent="0.25">
      <c r="B125" s="1"/>
      <c r="C125" s="9" t="s">
        <v>20</v>
      </c>
      <c r="D125" s="1" t="s">
        <v>149</v>
      </c>
      <c r="E125" s="13">
        <v>250000</v>
      </c>
      <c r="F125" s="47">
        <f t="shared" si="4"/>
        <v>67.567567567567565</v>
      </c>
      <c r="G125" s="1">
        <v>1</v>
      </c>
      <c r="H125" s="1">
        <v>2</v>
      </c>
      <c r="I125" s="42">
        <f t="shared" si="10"/>
        <v>500000</v>
      </c>
      <c r="J125" s="49">
        <f t="shared" si="11"/>
        <v>135.13513513513513</v>
      </c>
    </row>
    <row r="126" spans="2:10" ht="30" x14ac:dyDescent="0.25">
      <c r="B126" s="1"/>
      <c r="C126" s="14" t="s">
        <v>30</v>
      </c>
      <c r="D126" s="1" t="s">
        <v>148</v>
      </c>
      <c r="E126" s="13">
        <v>50000</v>
      </c>
      <c r="F126" s="47">
        <f t="shared" si="4"/>
        <v>13.513513513513514</v>
      </c>
      <c r="G126" s="1">
        <v>3</v>
      </c>
      <c r="H126" s="1">
        <v>1</v>
      </c>
      <c r="I126" s="42">
        <f t="shared" si="10"/>
        <v>150000</v>
      </c>
      <c r="J126" s="49">
        <f t="shared" si="11"/>
        <v>40.54054054054054</v>
      </c>
    </row>
    <row r="127" spans="2:10" ht="15.75" x14ac:dyDescent="0.25">
      <c r="B127" s="1"/>
      <c r="C127" s="9" t="s">
        <v>28</v>
      </c>
      <c r="D127" s="1" t="s">
        <v>148</v>
      </c>
      <c r="E127" s="13">
        <v>50000</v>
      </c>
      <c r="F127" s="47">
        <f t="shared" si="4"/>
        <v>13.513513513513514</v>
      </c>
      <c r="G127" s="1">
        <v>3</v>
      </c>
      <c r="H127" s="1">
        <v>2</v>
      </c>
      <c r="I127" s="42">
        <f t="shared" si="10"/>
        <v>300000</v>
      </c>
      <c r="J127" s="49">
        <f t="shared" si="11"/>
        <v>81.081081081081081</v>
      </c>
    </row>
    <row r="128" spans="2:10" s="31" customFormat="1" ht="15.75" x14ac:dyDescent="0.25">
      <c r="B128" s="2" t="s">
        <v>114</v>
      </c>
      <c r="C128" s="33"/>
      <c r="D128" s="2"/>
      <c r="E128" s="34"/>
      <c r="F128" s="48">
        <f t="shared" si="4"/>
        <v>0</v>
      </c>
      <c r="G128" s="2"/>
      <c r="H128" s="2"/>
      <c r="I128" s="43">
        <f>SUM(I121:I127)</f>
        <v>3270000</v>
      </c>
      <c r="J128" s="37">
        <f>SUM(J121:J127)</f>
        <v>883.78378378378363</v>
      </c>
    </row>
    <row r="129" spans="2:10" ht="108" customHeight="1" x14ac:dyDescent="0.25">
      <c r="B129" s="21" t="s">
        <v>72</v>
      </c>
      <c r="C129" s="1"/>
      <c r="D129" s="1"/>
      <c r="E129" s="13"/>
      <c r="F129" s="47">
        <f t="shared" si="4"/>
        <v>0</v>
      </c>
      <c r="G129" s="1"/>
      <c r="H129" s="1"/>
      <c r="I129" s="42">
        <f t="shared" si="10"/>
        <v>0</v>
      </c>
      <c r="J129" s="49">
        <f>F129*G129*H129</f>
        <v>0</v>
      </c>
    </row>
    <row r="130" spans="2:10" ht="15.75" x14ac:dyDescent="0.25">
      <c r="B130" s="1"/>
      <c r="C130" s="9" t="s">
        <v>8</v>
      </c>
      <c r="D130" s="1" t="s">
        <v>146</v>
      </c>
      <c r="E130" s="13">
        <v>10000</v>
      </c>
      <c r="F130" s="47">
        <f t="shared" si="4"/>
        <v>2.7027027027027026</v>
      </c>
      <c r="G130" s="1">
        <v>1</v>
      </c>
      <c r="H130" s="1">
        <v>1</v>
      </c>
      <c r="I130" s="42">
        <f t="shared" si="10"/>
        <v>10000</v>
      </c>
      <c r="J130" s="49">
        <f>F130*G130*H130</f>
        <v>2.7027027027027026</v>
      </c>
    </row>
    <row r="131" spans="2:10" ht="15.75" x14ac:dyDescent="0.25">
      <c r="B131" s="1"/>
      <c r="C131" s="9" t="s">
        <v>16</v>
      </c>
      <c r="D131" s="1" t="s">
        <v>145</v>
      </c>
      <c r="E131" s="13">
        <v>100000</v>
      </c>
      <c r="F131" s="47">
        <f t="shared" si="4"/>
        <v>27.027027027027028</v>
      </c>
      <c r="G131" s="1">
        <v>2</v>
      </c>
      <c r="H131" s="1">
        <v>1</v>
      </c>
      <c r="I131" s="42">
        <f t="shared" si="10"/>
        <v>200000</v>
      </c>
      <c r="J131" s="49">
        <f>F131*G131*H131</f>
        <v>54.054054054054056</v>
      </c>
    </row>
    <row r="132" spans="2:10" ht="15.75" x14ac:dyDescent="0.25">
      <c r="B132" s="1"/>
      <c r="C132" s="9" t="s">
        <v>17</v>
      </c>
      <c r="D132" s="1" t="s">
        <v>147</v>
      </c>
      <c r="E132" s="13">
        <v>100000</v>
      </c>
      <c r="F132" s="47">
        <f t="shared" si="4"/>
        <v>27.027027027027028</v>
      </c>
      <c r="G132" s="1">
        <v>1</v>
      </c>
      <c r="H132" s="1">
        <v>1</v>
      </c>
      <c r="I132" s="42">
        <f t="shared" si="10"/>
        <v>100000</v>
      </c>
      <c r="J132" s="49">
        <f>F132*G132*H132</f>
        <v>27.027027027027028</v>
      </c>
    </row>
    <row r="133" spans="2:10" ht="15.75" x14ac:dyDescent="0.25">
      <c r="B133" s="1"/>
      <c r="C133" s="9" t="s">
        <v>73</v>
      </c>
      <c r="D133" s="1" t="s">
        <v>148</v>
      </c>
      <c r="E133" s="13">
        <v>10000</v>
      </c>
      <c r="F133" s="47">
        <f t="shared" si="4"/>
        <v>2.7027027027027026</v>
      </c>
      <c r="G133" s="1">
        <v>50</v>
      </c>
      <c r="H133" s="1">
        <v>2</v>
      </c>
      <c r="I133" s="42">
        <f t="shared" si="10"/>
        <v>1000000</v>
      </c>
      <c r="J133" s="49">
        <f>F133*G133*H133</f>
        <v>270.27027027027026</v>
      </c>
    </row>
    <row r="134" spans="2:10" ht="15.75" x14ac:dyDescent="0.25">
      <c r="B134" s="1"/>
      <c r="C134" s="9" t="s">
        <v>20</v>
      </c>
      <c r="D134" s="1" t="s">
        <v>149</v>
      </c>
      <c r="E134" s="13">
        <v>250000</v>
      </c>
      <c r="F134" s="47">
        <f t="shared" ref="F134:F200" si="12">E134/3700</f>
        <v>67.567567567567565</v>
      </c>
      <c r="G134" s="1">
        <v>1</v>
      </c>
      <c r="H134" s="1">
        <v>2</v>
      </c>
      <c r="I134" s="42">
        <f t="shared" si="10"/>
        <v>500000</v>
      </c>
      <c r="J134" s="49">
        <f t="shared" ref="J134:J197" si="13">F134*G134*H134</f>
        <v>135.13513513513513</v>
      </c>
    </row>
    <row r="135" spans="2:10" ht="30" x14ac:dyDescent="0.25">
      <c r="B135" s="1"/>
      <c r="C135" s="14" t="s">
        <v>30</v>
      </c>
      <c r="D135" s="1" t="s">
        <v>148</v>
      </c>
      <c r="E135" s="13">
        <v>50000</v>
      </c>
      <c r="F135" s="47">
        <f t="shared" si="12"/>
        <v>13.513513513513514</v>
      </c>
      <c r="G135" s="1">
        <v>3</v>
      </c>
      <c r="H135" s="1">
        <v>1</v>
      </c>
      <c r="I135" s="42">
        <f t="shared" si="10"/>
        <v>150000</v>
      </c>
      <c r="J135" s="49">
        <f t="shared" si="13"/>
        <v>40.54054054054054</v>
      </c>
    </row>
    <row r="136" spans="2:10" ht="15.75" x14ac:dyDescent="0.25">
      <c r="B136" s="1"/>
      <c r="C136" s="9" t="s">
        <v>28</v>
      </c>
      <c r="D136" s="1" t="s">
        <v>148</v>
      </c>
      <c r="E136" s="13">
        <v>50000</v>
      </c>
      <c r="F136" s="47">
        <f t="shared" si="12"/>
        <v>13.513513513513514</v>
      </c>
      <c r="G136" s="1">
        <v>3</v>
      </c>
      <c r="H136" s="1">
        <v>1</v>
      </c>
      <c r="I136" s="42">
        <f t="shared" si="10"/>
        <v>150000</v>
      </c>
      <c r="J136" s="49">
        <f t="shared" si="13"/>
        <v>40.54054054054054</v>
      </c>
    </row>
    <row r="137" spans="2:10" s="31" customFormat="1" ht="15.75" x14ac:dyDescent="0.25">
      <c r="B137" s="2" t="s">
        <v>114</v>
      </c>
      <c r="C137" s="36"/>
      <c r="D137" s="2"/>
      <c r="E137" s="34"/>
      <c r="F137" s="48">
        <f t="shared" si="12"/>
        <v>0</v>
      </c>
      <c r="G137" s="2"/>
      <c r="H137" s="2"/>
      <c r="I137" s="43">
        <f>SUM(I130:I136)</f>
        <v>2110000</v>
      </c>
      <c r="J137" s="37">
        <f>SUM(J130:J136)</f>
        <v>570.2702702702702</v>
      </c>
    </row>
    <row r="138" spans="2:10" ht="138" customHeight="1" x14ac:dyDescent="0.25">
      <c r="B138" s="22" t="s">
        <v>74</v>
      </c>
      <c r="C138" s="23" t="s">
        <v>75</v>
      </c>
      <c r="D138" s="24" t="s">
        <v>76</v>
      </c>
      <c r="E138" s="13"/>
      <c r="F138" s="47">
        <f t="shared" si="12"/>
        <v>0</v>
      </c>
      <c r="G138" s="1"/>
      <c r="H138" s="1"/>
      <c r="I138" s="42">
        <f t="shared" si="10"/>
        <v>0</v>
      </c>
      <c r="J138" s="49">
        <f t="shared" si="13"/>
        <v>0</v>
      </c>
    </row>
    <row r="139" spans="2:10" ht="105" x14ac:dyDescent="0.25">
      <c r="B139" s="22" t="s">
        <v>77</v>
      </c>
      <c r="C139" s="25" t="s">
        <v>78</v>
      </c>
      <c r="D139" s="24" t="s">
        <v>79</v>
      </c>
      <c r="E139" s="13"/>
      <c r="F139" s="47">
        <f t="shared" si="12"/>
        <v>0</v>
      </c>
      <c r="G139" s="1"/>
      <c r="H139" s="1"/>
      <c r="I139" s="42">
        <f t="shared" si="10"/>
        <v>0</v>
      </c>
      <c r="J139" s="49">
        <f t="shared" si="13"/>
        <v>0</v>
      </c>
    </row>
    <row r="140" spans="2:10" ht="90" x14ac:dyDescent="0.25">
      <c r="B140" s="21" t="s">
        <v>80</v>
      </c>
      <c r="D140" s="1"/>
      <c r="E140" s="13"/>
      <c r="F140" s="47">
        <f t="shared" si="12"/>
        <v>0</v>
      </c>
      <c r="G140" s="1"/>
      <c r="H140" s="1"/>
      <c r="I140" s="42">
        <f t="shared" si="10"/>
        <v>0</v>
      </c>
      <c r="J140" s="49">
        <f t="shared" si="13"/>
        <v>0</v>
      </c>
    </row>
    <row r="141" spans="2:10" ht="15.75" x14ac:dyDescent="0.25">
      <c r="B141" s="1"/>
      <c r="C141" s="9" t="s">
        <v>8</v>
      </c>
      <c r="D141" s="1" t="s">
        <v>146</v>
      </c>
      <c r="E141" s="13">
        <v>10000</v>
      </c>
      <c r="F141" s="47">
        <f t="shared" si="12"/>
        <v>2.7027027027027026</v>
      </c>
      <c r="G141" s="1">
        <v>1</v>
      </c>
      <c r="H141" s="1">
        <v>1</v>
      </c>
      <c r="I141" s="42">
        <f t="shared" si="10"/>
        <v>10000</v>
      </c>
      <c r="J141" s="49">
        <f t="shared" si="13"/>
        <v>2.7027027027027026</v>
      </c>
    </row>
    <row r="142" spans="2:10" ht="15.75" x14ac:dyDescent="0.25">
      <c r="B142" s="1"/>
      <c r="C142" s="9" t="s">
        <v>17</v>
      </c>
      <c r="D142" s="1" t="s">
        <v>147</v>
      </c>
      <c r="E142" s="13">
        <v>30000</v>
      </c>
      <c r="F142" s="47">
        <f t="shared" si="12"/>
        <v>8.1081081081081088</v>
      </c>
      <c r="G142" s="1">
        <v>1</v>
      </c>
      <c r="H142" s="1">
        <v>1</v>
      </c>
      <c r="I142" s="42">
        <f t="shared" si="10"/>
        <v>30000</v>
      </c>
      <c r="J142" s="49">
        <f t="shared" si="13"/>
        <v>8.1081081081081088</v>
      </c>
    </row>
    <row r="143" spans="2:10" ht="15.75" x14ac:dyDescent="0.25">
      <c r="B143" s="1"/>
      <c r="C143" s="9" t="s">
        <v>81</v>
      </c>
      <c r="D143" s="1" t="s">
        <v>148</v>
      </c>
      <c r="E143" s="13">
        <v>50000</v>
      </c>
      <c r="F143" s="47">
        <f t="shared" si="12"/>
        <v>13.513513513513514</v>
      </c>
      <c r="G143" s="1">
        <v>5</v>
      </c>
      <c r="H143" s="1">
        <v>1</v>
      </c>
      <c r="I143" s="42">
        <f t="shared" si="10"/>
        <v>250000</v>
      </c>
      <c r="J143" s="49">
        <f t="shared" si="13"/>
        <v>67.567567567567565</v>
      </c>
    </row>
    <row r="144" spans="2:10" ht="15.75" x14ac:dyDescent="0.25">
      <c r="B144" s="1"/>
      <c r="C144" s="9" t="s">
        <v>28</v>
      </c>
      <c r="D144" s="1" t="s">
        <v>148</v>
      </c>
      <c r="E144" s="13">
        <v>150000</v>
      </c>
      <c r="F144" s="47">
        <f t="shared" si="12"/>
        <v>40.54054054054054</v>
      </c>
      <c r="G144" s="1">
        <v>1</v>
      </c>
      <c r="H144" s="1">
        <v>1</v>
      </c>
      <c r="I144" s="42">
        <f t="shared" si="10"/>
        <v>150000</v>
      </c>
      <c r="J144" s="49">
        <f t="shared" si="13"/>
        <v>40.54054054054054</v>
      </c>
    </row>
    <row r="145" spans="2:10" s="31" customFormat="1" ht="15.75" x14ac:dyDescent="0.25">
      <c r="B145" s="2" t="s">
        <v>114</v>
      </c>
      <c r="C145" s="33"/>
      <c r="D145" s="2"/>
      <c r="E145" s="34"/>
      <c r="F145" s="48">
        <f t="shared" si="12"/>
        <v>0</v>
      </c>
      <c r="G145" s="2"/>
      <c r="H145" s="2"/>
      <c r="I145" s="43">
        <f>SUM(I141:I144)</f>
        <v>440000</v>
      </c>
      <c r="J145" s="37">
        <f>SUM(J141:J144)</f>
        <v>118.91891891891891</v>
      </c>
    </row>
    <row r="146" spans="2:10" ht="67.5" customHeight="1" x14ac:dyDescent="0.25">
      <c r="B146" s="21" t="s">
        <v>82</v>
      </c>
      <c r="C146" s="1"/>
      <c r="D146" s="1"/>
      <c r="E146" s="13"/>
      <c r="F146" s="47">
        <f t="shared" si="12"/>
        <v>0</v>
      </c>
      <c r="G146" s="1"/>
      <c r="H146" s="1"/>
      <c r="I146" s="42">
        <f t="shared" si="10"/>
        <v>0</v>
      </c>
      <c r="J146" s="49">
        <f t="shared" si="13"/>
        <v>0</v>
      </c>
    </row>
    <row r="147" spans="2:10" ht="15.75" x14ac:dyDescent="0.25">
      <c r="B147" s="1"/>
      <c r="C147" s="9" t="s">
        <v>85</v>
      </c>
      <c r="D147" s="9" t="s">
        <v>150</v>
      </c>
      <c r="E147" s="13">
        <v>50000</v>
      </c>
      <c r="F147" s="47">
        <f t="shared" si="12"/>
        <v>13.513513513513514</v>
      </c>
      <c r="G147" s="1">
        <v>1</v>
      </c>
      <c r="H147" s="1">
        <v>1</v>
      </c>
      <c r="I147" s="42">
        <f t="shared" ref="I147:I182" si="14">E147*G147*H147</f>
        <v>50000</v>
      </c>
      <c r="J147" s="49">
        <f t="shared" si="13"/>
        <v>13.513513513513514</v>
      </c>
    </row>
    <row r="148" spans="2:10" ht="15.75" x14ac:dyDescent="0.25">
      <c r="B148" s="1"/>
      <c r="C148" s="9" t="s">
        <v>86</v>
      </c>
      <c r="D148" s="9" t="s">
        <v>151</v>
      </c>
      <c r="E148" s="13">
        <v>1500000</v>
      </c>
      <c r="F148" s="47">
        <f t="shared" si="12"/>
        <v>405.40540540540542</v>
      </c>
      <c r="G148" s="1">
        <v>1</v>
      </c>
      <c r="H148" s="1">
        <v>1</v>
      </c>
      <c r="I148" s="42">
        <f t="shared" si="14"/>
        <v>1500000</v>
      </c>
      <c r="J148" s="49">
        <f t="shared" si="13"/>
        <v>405.40540540540542</v>
      </c>
    </row>
    <row r="149" spans="2:10" ht="15.75" x14ac:dyDescent="0.25">
      <c r="B149" s="1"/>
      <c r="C149" s="9" t="s">
        <v>87</v>
      </c>
      <c r="D149" s="9" t="s">
        <v>147</v>
      </c>
      <c r="E149" s="13">
        <v>200000</v>
      </c>
      <c r="F149" s="47">
        <f t="shared" si="12"/>
        <v>54.054054054054056</v>
      </c>
      <c r="G149" s="1">
        <v>12</v>
      </c>
      <c r="H149" s="1">
        <v>2</v>
      </c>
      <c r="I149" s="42">
        <f t="shared" si="14"/>
        <v>4800000</v>
      </c>
      <c r="J149" s="49">
        <f t="shared" si="13"/>
        <v>1297.2972972972973</v>
      </c>
    </row>
    <row r="150" spans="2:10" ht="15.75" x14ac:dyDescent="0.25">
      <c r="B150" s="1"/>
      <c r="C150" s="9" t="s">
        <v>88</v>
      </c>
      <c r="D150" s="9" t="s">
        <v>150</v>
      </c>
      <c r="E150" s="13">
        <v>700000</v>
      </c>
      <c r="F150" s="47">
        <f t="shared" si="12"/>
        <v>189.18918918918919</v>
      </c>
      <c r="G150" s="1">
        <v>1</v>
      </c>
      <c r="H150" s="1">
        <v>1</v>
      </c>
      <c r="I150" s="42">
        <f t="shared" si="14"/>
        <v>700000</v>
      </c>
      <c r="J150" s="49">
        <f t="shared" si="13"/>
        <v>189.18918918918919</v>
      </c>
    </row>
    <row r="151" spans="2:10" ht="15.75" x14ac:dyDescent="0.25">
      <c r="B151" s="1"/>
      <c r="C151" s="9" t="s">
        <v>89</v>
      </c>
      <c r="D151" s="9" t="s">
        <v>147</v>
      </c>
      <c r="E151" s="13">
        <v>20000</v>
      </c>
      <c r="F151" s="47">
        <f t="shared" si="12"/>
        <v>5.4054054054054053</v>
      </c>
      <c r="G151" s="1">
        <v>12</v>
      </c>
      <c r="H151" s="1">
        <v>2</v>
      </c>
      <c r="I151" s="42">
        <f t="shared" si="14"/>
        <v>480000</v>
      </c>
      <c r="J151" s="49">
        <f t="shared" si="13"/>
        <v>129.72972972972974</v>
      </c>
    </row>
    <row r="152" spans="2:10" ht="15.75" x14ac:dyDescent="0.25">
      <c r="B152" s="1"/>
      <c r="C152" s="9" t="s">
        <v>90</v>
      </c>
      <c r="D152" s="9" t="s">
        <v>148</v>
      </c>
      <c r="E152" s="13">
        <v>100000</v>
      </c>
      <c r="F152" s="47">
        <f t="shared" si="12"/>
        <v>27.027027027027028</v>
      </c>
      <c r="G152" s="1">
        <v>12</v>
      </c>
      <c r="H152" s="1">
        <v>2</v>
      </c>
      <c r="I152" s="42">
        <f t="shared" si="14"/>
        <v>2400000</v>
      </c>
      <c r="J152" s="49">
        <f t="shared" si="13"/>
        <v>648.64864864864865</v>
      </c>
    </row>
    <row r="153" spans="2:10" s="31" customFormat="1" ht="15.75" x14ac:dyDescent="0.25">
      <c r="B153" s="2" t="s">
        <v>114</v>
      </c>
      <c r="C153" s="33"/>
      <c r="D153" s="33"/>
      <c r="E153" s="34"/>
      <c r="F153" s="48">
        <f t="shared" si="12"/>
        <v>0</v>
      </c>
      <c r="G153" s="2"/>
      <c r="H153" s="2"/>
      <c r="I153" s="43">
        <f>SUM(I147:I152)</f>
        <v>9930000</v>
      </c>
      <c r="J153" s="37">
        <f>SUM(J147:J152)</f>
        <v>2683.7837837837837</v>
      </c>
    </row>
    <row r="154" spans="2:10" ht="74.25" customHeight="1" x14ac:dyDescent="0.25">
      <c r="B154" s="21" t="s">
        <v>84</v>
      </c>
      <c r="C154" s="9"/>
      <c r="D154" s="9"/>
      <c r="E154" s="13"/>
      <c r="F154" s="47">
        <f t="shared" si="12"/>
        <v>0</v>
      </c>
      <c r="G154" s="1"/>
      <c r="H154" s="1"/>
      <c r="I154" s="42">
        <f t="shared" si="14"/>
        <v>0</v>
      </c>
      <c r="J154" s="49">
        <f t="shared" si="13"/>
        <v>0</v>
      </c>
    </row>
    <row r="155" spans="2:10" ht="15.75" x14ac:dyDescent="0.25">
      <c r="B155" s="1"/>
      <c r="C155" s="9" t="s">
        <v>8</v>
      </c>
      <c r="D155" s="1" t="s">
        <v>146</v>
      </c>
      <c r="E155" s="13">
        <v>10000</v>
      </c>
      <c r="F155" s="47">
        <f t="shared" si="12"/>
        <v>2.7027027027027026</v>
      </c>
      <c r="G155" s="1">
        <v>1</v>
      </c>
      <c r="H155" s="1">
        <v>1</v>
      </c>
      <c r="I155" s="42">
        <f t="shared" si="14"/>
        <v>10000</v>
      </c>
      <c r="J155" s="49">
        <f t="shared" si="13"/>
        <v>2.7027027027027026</v>
      </c>
    </row>
    <row r="156" spans="2:10" ht="15.75" x14ac:dyDescent="0.25">
      <c r="B156" s="1"/>
      <c r="C156" s="9" t="s">
        <v>16</v>
      </c>
      <c r="D156" s="1" t="s">
        <v>145</v>
      </c>
      <c r="E156" s="13">
        <v>100000</v>
      </c>
      <c r="F156" s="47">
        <f t="shared" si="12"/>
        <v>27.027027027027028</v>
      </c>
      <c r="G156" s="1">
        <v>2</v>
      </c>
      <c r="H156" s="1">
        <v>1</v>
      </c>
      <c r="I156" s="42">
        <f t="shared" si="14"/>
        <v>200000</v>
      </c>
      <c r="J156" s="49">
        <f t="shared" si="13"/>
        <v>54.054054054054056</v>
      </c>
    </row>
    <row r="157" spans="2:10" ht="15.75" x14ac:dyDescent="0.25">
      <c r="B157" s="1"/>
      <c r="C157" s="9" t="s">
        <v>17</v>
      </c>
      <c r="D157" s="1" t="s">
        <v>147</v>
      </c>
      <c r="E157" s="13">
        <v>100000</v>
      </c>
      <c r="F157" s="47">
        <f t="shared" si="12"/>
        <v>27.027027027027028</v>
      </c>
      <c r="G157" s="1">
        <v>1</v>
      </c>
      <c r="H157" s="1">
        <v>1</v>
      </c>
      <c r="I157" s="42">
        <f t="shared" si="14"/>
        <v>100000</v>
      </c>
      <c r="J157" s="49">
        <f t="shared" si="13"/>
        <v>27.027027027027028</v>
      </c>
    </row>
    <row r="158" spans="2:10" ht="15.75" x14ac:dyDescent="0.25">
      <c r="B158" s="1"/>
      <c r="C158" s="9" t="s">
        <v>18</v>
      </c>
      <c r="D158" s="1" t="s">
        <v>148</v>
      </c>
      <c r="E158" s="13">
        <v>18000</v>
      </c>
      <c r="F158" s="47">
        <f t="shared" si="12"/>
        <v>4.8648648648648649</v>
      </c>
      <c r="G158" s="1">
        <v>33</v>
      </c>
      <c r="H158" s="1">
        <v>2</v>
      </c>
      <c r="I158" s="42">
        <f t="shared" si="14"/>
        <v>1188000</v>
      </c>
      <c r="J158" s="49">
        <f t="shared" si="13"/>
        <v>321.08108108108109</v>
      </c>
    </row>
    <row r="159" spans="2:10" ht="15.75" x14ac:dyDescent="0.25">
      <c r="B159" s="1"/>
      <c r="C159" s="9" t="s">
        <v>83</v>
      </c>
      <c r="D159" s="1" t="s">
        <v>148</v>
      </c>
      <c r="E159" s="13">
        <v>10000</v>
      </c>
      <c r="F159" s="47">
        <f t="shared" si="12"/>
        <v>2.7027027027027026</v>
      </c>
      <c r="G159" s="1">
        <v>30</v>
      </c>
      <c r="H159" s="1">
        <v>2</v>
      </c>
      <c r="I159" s="42">
        <f t="shared" si="14"/>
        <v>600000</v>
      </c>
      <c r="J159" s="49">
        <f t="shared" si="13"/>
        <v>162.16216216216216</v>
      </c>
    </row>
    <row r="160" spans="2:10" ht="15.75" x14ac:dyDescent="0.25">
      <c r="B160" s="1"/>
      <c r="C160" s="9" t="s">
        <v>28</v>
      </c>
      <c r="D160" s="1" t="s">
        <v>148</v>
      </c>
      <c r="E160" s="13">
        <v>50000</v>
      </c>
      <c r="F160" s="47">
        <f t="shared" si="12"/>
        <v>13.513513513513514</v>
      </c>
      <c r="G160" s="1">
        <v>3</v>
      </c>
      <c r="H160" s="1">
        <v>2</v>
      </c>
      <c r="I160" s="42">
        <f t="shared" si="14"/>
        <v>300000</v>
      </c>
      <c r="J160" s="49">
        <f t="shared" si="13"/>
        <v>81.081081081081081</v>
      </c>
    </row>
    <row r="161" spans="2:10" ht="15.75" x14ac:dyDescent="0.25">
      <c r="B161" s="1"/>
      <c r="C161" s="1" t="s">
        <v>34</v>
      </c>
      <c r="D161" s="1" t="s">
        <v>149</v>
      </c>
      <c r="E161" s="13">
        <v>25000</v>
      </c>
      <c r="F161" s="47">
        <f t="shared" si="12"/>
        <v>6.756756756756757</v>
      </c>
      <c r="G161" s="1">
        <v>1</v>
      </c>
      <c r="H161" s="1">
        <v>2</v>
      </c>
      <c r="I161" s="42">
        <f t="shared" si="14"/>
        <v>50000</v>
      </c>
      <c r="J161" s="49">
        <f t="shared" si="13"/>
        <v>13.513513513513514</v>
      </c>
    </row>
    <row r="162" spans="2:10" s="31" customFormat="1" ht="15.75" x14ac:dyDescent="0.25">
      <c r="B162" s="2" t="s">
        <v>114</v>
      </c>
      <c r="C162" s="2"/>
      <c r="D162" s="2"/>
      <c r="E162" s="34"/>
      <c r="F162" s="48">
        <f t="shared" si="12"/>
        <v>0</v>
      </c>
      <c r="G162" s="2"/>
      <c r="H162" s="2"/>
      <c r="I162" s="43">
        <f>SUM(I155:I161)</f>
        <v>2448000</v>
      </c>
      <c r="J162" s="37">
        <f>SUM(J155:J161)</f>
        <v>661.62162162162167</v>
      </c>
    </row>
    <row r="163" spans="2:10" ht="69.75" customHeight="1" x14ac:dyDescent="0.25">
      <c r="B163" s="21" t="s">
        <v>92</v>
      </c>
      <c r="C163" s="1"/>
      <c r="D163" s="1"/>
      <c r="E163" s="13"/>
      <c r="F163" s="47">
        <f t="shared" si="12"/>
        <v>0</v>
      </c>
      <c r="G163" s="1"/>
      <c r="H163" s="1"/>
      <c r="I163" s="42">
        <f t="shared" si="14"/>
        <v>0</v>
      </c>
      <c r="J163" s="49">
        <f t="shared" si="13"/>
        <v>0</v>
      </c>
    </row>
    <row r="164" spans="2:10" ht="15.75" x14ac:dyDescent="0.25">
      <c r="B164" s="1"/>
      <c r="C164" s="1" t="s">
        <v>91</v>
      </c>
      <c r="D164" s="1" t="s">
        <v>146</v>
      </c>
      <c r="E164" s="13">
        <v>10000</v>
      </c>
      <c r="F164" s="47">
        <f t="shared" si="12"/>
        <v>2.7027027027027026</v>
      </c>
      <c r="G164" s="1">
        <v>12</v>
      </c>
      <c r="H164" s="1">
        <v>2</v>
      </c>
      <c r="I164" s="42">
        <f t="shared" si="14"/>
        <v>240000</v>
      </c>
      <c r="J164" s="49">
        <f t="shared" si="13"/>
        <v>64.86486486486487</v>
      </c>
    </row>
    <row r="165" spans="2:10" ht="15.75" x14ac:dyDescent="0.25">
      <c r="B165" s="1"/>
      <c r="C165" s="1" t="s">
        <v>93</v>
      </c>
      <c r="D165" s="1" t="s">
        <v>148</v>
      </c>
      <c r="E165" s="13">
        <v>10000</v>
      </c>
      <c r="F165" s="47">
        <f t="shared" si="12"/>
        <v>2.7027027027027026</v>
      </c>
      <c r="G165" s="1">
        <v>12</v>
      </c>
      <c r="H165" s="1">
        <v>2</v>
      </c>
      <c r="I165" s="42">
        <f t="shared" si="14"/>
        <v>240000</v>
      </c>
      <c r="J165" s="49">
        <f t="shared" si="13"/>
        <v>64.86486486486487</v>
      </c>
    </row>
    <row r="166" spans="2:10" s="31" customFormat="1" ht="15.75" x14ac:dyDescent="0.25">
      <c r="B166" s="2" t="s">
        <v>114</v>
      </c>
      <c r="C166" s="2"/>
      <c r="D166" s="2"/>
      <c r="E166" s="34"/>
      <c r="F166" s="48"/>
      <c r="G166" s="2"/>
      <c r="H166" s="2"/>
      <c r="I166" s="43">
        <f>SUM(I164:I165)</f>
        <v>480000</v>
      </c>
      <c r="J166" s="37">
        <f>SUM(J164:J165)</f>
        <v>129.72972972972974</v>
      </c>
    </row>
    <row r="167" spans="2:10" ht="69" customHeight="1" x14ac:dyDescent="0.3">
      <c r="B167" s="21" t="s">
        <v>95</v>
      </c>
      <c r="C167" s="8"/>
      <c r="D167" s="1"/>
      <c r="E167" s="13"/>
      <c r="F167" s="47">
        <f t="shared" si="12"/>
        <v>0</v>
      </c>
      <c r="G167" s="1"/>
      <c r="H167" s="1"/>
      <c r="I167" s="42">
        <f t="shared" si="14"/>
        <v>0</v>
      </c>
      <c r="J167" s="49">
        <f t="shared" si="13"/>
        <v>0</v>
      </c>
    </row>
    <row r="168" spans="2:10" ht="15.75" x14ac:dyDescent="0.25">
      <c r="B168" s="1"/>
      <c r="C168" s="9" t="s">
        <v>8</v>
      </c>
      <c r="D168" s="9" t="s">
        <v>146</v>
      </c>
      <c r="E168" s="12">
        <v>10000</v>
      </c>
      <c r="F168" s="47">
        <f t="shared" si="12"/>
        <v>2.7027027027027026</v>
      </c>
      <c r="G168" s="1">
        <v>1</v>
      </c>
      <c r="H168" s="1">
        <v>1</v>
      </c>
      <c r="I168" s="42">
        <f t="shared" si="14"/>
        <v>10000</v>
      </c>
      <c r="J168" s="49">
        <f t="shared" si="13"/>
        <v>2.7027027027027026</v>
      </c>
    </row>
    <row r="169" spans="2:10" ht="15.75" x14ac:dyDescent="0.25">
      <c r="B169" s="1"/>
      <c r="C169" s="9" t="s">
        <v>16</v>
      </c>
      <c r="D169" s="9" t="s">
        <v>145</v>
      </c>
      <c r="E169" s="12">
        <v>100000</v>
      </c>
      <c r="F169" s="47">
        <f t="shared" si="12"/>
        <v>27.027027027027028</v>
      </c>
      <c r="G169" s="1">
        <v>1</v>
      </c>
      <c r="H169" s="1">
        <v>1</v>
      </c>
      <c r="I169" s="42">
        <f t="shared" si="14"/>
        <v>100000</v>
      </c>
      <c r="J169" s="49">
        <f t="shared" si="13"/>
        <v>27.027027027027028</v>
      </c>
    </row>
    <row r="170" spans="2:10" ht="15.75" x14ac:dyDescent="0.25">
      <c r="B170" s="1"/>
      <c r="C170" s="9" t="s">
        <v>17</v>
      </c>
      <c r="D170" s="9" t="s">
        <v>147</v>
      </c>
      <c r="E170" s="12">
        <v>50000</v>
      </c>
      <c r="F170" s="47">
        <f t="shared" si="12"/>
        <v>13.513513513513514</v>
      </c>
      <c r="G170" s="1">
        <v>1</v>
      </c>
      <c r="H170" s="1">
        <v>1</v>
      </c>
      <c r="I170" s="42">
        <f t="shared" si="14"/>
        <v>50000</v>
      </c>
      <c r="J170" s="49">
        <f t="shared" si="13"/>
        <v>13.513513513513514</v>
      </c>
    </row>
    <row r="171" spans="2:10" ht="15.75" x14ac:dyDescent="0.25">
      <c r="B171" s="1"/>
      <c r="C171" s="9" t="s">
        <v>94</v>
      </c>
      <c r="D171" s="9" t="s">
        <v>148</v>
      </c>
      <c r="E171" s="12">
        <v>18000</v>
      </c>
      <c r="F171" s="47">
        <f t="shared" si="12"/>
        <v>4.8648648648648649</v>
      </c>
      <c r="G171" s="1">
        <v>1</v>
      </c>
      <c r="H171" s="1">
        <v>1</v>
      </c>
      <c r="I171" s="42">
        <f t="shared" si="14"/>
        <v>18000</v>
      </c>
      <c r="J171" s="49">
        <f t="shared" si="13"/>
        <v>4.8648648648648649</v>
      </c>
    </row>
    <row r="172" spans="2:10" ht="15.75" x14ac:dyDescent="0.25">
      <c r="B172" s="1"/>
      <c r="C172" s="9" t="s">
        <v>56</v>
      </c>
      <c r="D172" s="9" t="s">
        <v>149</v>
      </c>
      <c r="E172" s="12">
        <v>250000</v>
      </c>
      <c r="F172" s="47">
        <f t="shared" si="12"/>
        <v>67.567567567567565</v>
      </c>
      <c r="G172" s="1">
        <v>1</v>
      </c>
      <c r="H172" s="1">
        <v>1</v>
      </c>
      <c r="I172" s="42">
        <f t="shared" si="14"/>
        <v>250000</v>
      </c>
      <c r="J172" s="49">
        <f t="shared" si="13"/>
        <v>67.567567567567565</v>
      </c>
    </row>
    <row r="173" spans="2:10" ht="15.75" x14ac:dyDescent="0.25">
      <c r="B173" s="1"/>
      <c r="C173" s="9" t="s">
        <v>73</v>
      </c>
      <c r="D173" s="9" t="s">
        <v>148</v>
      </c>
      <c r="E173" s="12">
        <v>10000</v>
      </c>
      <c r="F173" s="47">
        <f t="shared" si="12"/>
        <v>2.7027027027027026</v>
      </c>
      <c r="G173" s="1">
        <v>25</v>
      </c>
      <c r="H173" s="1">
        <v>1</v>
      </c>
      <c r="I173" s="42">
        <f t="shared" si="14"/>
        <v>250000</v>
      </c>
      <c r="J173" s="49">
        <f t="shared" si="13"/>
        <v>67.567567567567565</v>
      </c>
    </row>
    <row r="174" spans="2:10" ht="15.75" x14ac:dyDescent="0.25">
      <c r="B174" s="1"/>
      <c r="C174" s="9" t="s">
        <v>28</v>
      </c>
      <c r="D174" s="9" t="s">
        <v>148</v>
      </c>
      <c r="E174" s="12">
        <v>50000</v>
      </c>
      <c r="F174" s="47">
        <f t="shared" si="12"/>
        <v>13.513513513513514</v>
      </c>
      <c r="G174" s="1">
        <v>3</v>
      </c>
      <c r="H174" s="1">
        <v>1</v>
      </c>
      <c r="I174" s="42">
        <f t="shared" si="14"/>
        <v>150000</v>
      </c>
      <c r="J174" s="49">
        <f t="shared" si="13"/>
        <v>40.54054054054054</v>
      </c>
    </row>
    <row r="175" spans="2:10" s="31" customFormat="1" ht="15.75" x14ac:dyDescent="0.25">
      <c r="B175" s="2" t="s">
        <v>114</v>
      </c>
      <c r="C175" s="33"/>
      <c r="D175" s="33"/>
      <c r="E175" s="35"/>
      <c r="F175" s="48"/>
      <c r="G175" s="2"/>
      <c r="H175" s="2"/>
      <c r="I175" s="43">
        <f>SUM(I168:I174)</f>
        <v>828000</v>
      </c>
      <c r="J175" s="37">
        <f>SUM(J168:J174)</f>
        <v>223.78378378378378</v>
      </c>
    </row>
    <row r="176" spans="2:10" ht="66" customHeight="1" x14ac:dyDescent="0.25">
      <c r="B176" s="21" t="s">
        <v>96</v>
      </c>
      <c r="C176" s="26"/>
      <c r="D176" s="1"/>
      <c r="E176" s="13"/>
      <c r="F176" s="47">
        <f t="shared" si="12"/>
        <v>0</v>
      </c>
      <c r="G176" s="1"/>
      <c r="H176" s="1"/>
      <c r="I176" s="42">
        <f t="shared" si="14"/>
        <v>0</v>
      </c>
      <c r="J176" s="49">
        <f t="shared" si="13"/>
        <v>0</v>
      </c>
    </row>
    <row r="177" spans="2:10" ht="15.75" x14ac:dyDescent="0.25">
      <c r="B177" s="1"/>
      <c r="C177" s="9" t="s">
        <v>8</v>
      </c>
      <c r="D177" s="1" t="s">
        <v>146</v>
      </c>
      <c r="E177" s="13">
        <v>10000</v>
      </c>
      <c r="F177" s="47">
        <f t="shared" si="12"/>
        <v>2.7027027027027026</v>
      </c>
      <c r="G177" s="1">
        <v>1</v>
      </c>
      <c r="H177" s="1">
        <v>1</v>
      </c>
      <c r="I177" s="42">
        <f t="shared" si="14"/>
        <v>10000</v>
      </c>
      <c r="J177" s="49">
        <f t="shared" si="13"/>
        <v>2.7027027027027026</v>
      </c>
    </row>
    <row r="178" spans="2:10" ht="15.75" x14ac:dyDescent="0.25">
      <c r="B178" s="1"/>
      <c r="C178" s="9" t="s">
        <v>16</v>
      </c>
      <c r="D178" s="1" t="s">
        <v>145</v>
      </c>
      <c r="E178" s="13">
        <v>100000</v>
      </c>
      <c r="F178" s="47">
        <f t="shared" si="12"/>
        <v>27.027027027027028</v>
      </c>
      <c r="G178" s="1">
        <v>1</v>
      </c>
      <c r="H178" s="1">
        <v>1</v>
      </c>
      <c r="I178" s="42">
        <f t="shared" si="14"/>
        <v>100000</v>
      </c>
      <c r="J178" s="49">
        <f t="shared" si="13"/>
        <v>27.027027027027028</v>
      </c>
    </row>
    <row r="179" spans="2:10" ht="15.75" x14ac:dyDescent="0.25">
      <c r="B179" s="1"/>
      <c r="C179" s="9" t="s">
        <v>17</v>
      </c>
      <c r="D179" s="1" t="s">
        <v>147</v>
      </c>
      <c r="E179" s="13">
        <v>100000</v>
      </c>
      <c r="F179" s="47">
        <f t="shared" si="12"/>
        <v>27.027027027027028</v>
      </c>
      <c r="G179" s="1">
        <v>1</v>
      </c>
      <c r="H179" s="1">
        <v>1</v>
      </c>
      <c r="I179" s="42">
        <f t="shared" si="14"/>
        <v>100000</v>
      </c>
      <c r="J179" s="49">
        <f t="shared" si="13"/>
        <v>27.027027027027028</v>
      </c>
    </row>
    <row r="180" spans="2:10" ht="15.75" x14ac:dyDescent="0.25">
      <c r="B180" s="1"/>
      <c r="C180" s="9" t="s">
        <v>94</v>
      </c>
      <c r="D180" s="1" t="s">
        <v>148</v>
      </c>
      <c r="E180" s="13">
        <v>18000</v>
      </c>
      <c r="F180" s="47">
        <f t="shared" si="12"/>
        <v>4.8648648648648649</v>
      </c>
      <c r="G180" s="1">
        <v>33</v>
      </c>
      <c r="H180" s="1">
        <v>1</v>
      </c>
      <c r="I180" s="42">
        <f t="shared" si="14"/>
        <v>594000</v>
      </c>
      <c r="J180" s="49">
        <f t="shared" si="13"/>
        <v>160.54054054054055</v>
      </c>
    </row>
    <row r="181" spans="2:10" ht="15.75" x14ac:dyDescent="0.25">
      <c r="B181" s="1"/>
      <c r="C181" s="9" t="s">
        <v>56</v>
      </c>
      <c r="D181" s="1" t="s">
        <v>149</v>
      </c>
      <c r="E181" s="13">
        <v>250000</v>
      </c>
      <c r="F181" s="47">
        <f t="shared" si="12"/>
        <v>67.567567567567565</v>
      </c>
      <c r="G181" s="1">
        <v>1</v>
      </c>
      <c r="H181" s="1">
        <v>1</v>
      </c>
      <c r="I181" s="42">
        <f t="shared" si="14"/>
        <v>250000</v>
      </c>
      <c r="J181" s="49">
        <f t="shared" si="13"/>
        <v>67.567567567567565</v>
      </c>
    </row>
    <row r="182" spans="2:10" ht="15.75" x14ac:dyDescent="0.25">
      <c r="B182" s="1"/>
      <c r="C182" s="9" t="s">
        <v>73</v>
      </c>
      <c r="D182" s="1" t="s">
        <v>148</v>
      </c>
      <c r="E182" s="13">
        <v>10000</v>
      </c>
      <c r="F182" s="47">
        <f t="shared" si="12"/>
        <v>2.7027027027027026</v>
      </c>
      <c r="G182" s="1">
        <v>30</v>
      </c>
      <c r="H182" s="1">
        <v>1</v>
      </c>
      <c r="I182" s="42">
        <f t="shared" si="14"/>
        <v>300000</v>
      </c>
      <c r="J182" s="49">
        <f t="shared" si="13"/>
        <v>81.081081081081081</v>
      </c>
    </row>
    <row r="183" spans="2:10" ht="15.75" x14ac:dyDescent="0.25">
      <c r="B183" s="1"/>
      <c r="C183" s="9" t="s">
        <v>28</v>
      </c>
      <c r="D183" s="1" t="s">
        <v>148</v>
      </c>
      <c r="E183" s="13">
        <v>50000</v>
      </c>
      <c r="F183" s="47">
        <f t="shared" si="12"/>
        <v>13.513513513513514</v>
      </c>
      <c r="G183" s="1">
        <v>3</v>
      </c>
      <c r="H183" s="1">
        <v>1</v>
      </c>
      <c r="I183" s="42">
        <f t="shared" ref="I183:I218" si="15">E183*G183*H183</f>
        <v>150000</v>
      </c>
      <c r="J183" s="49">
        <f t="shared" si="13"/>
        <v>40.54054054054054</v>
      </c>
    </row>
    <row r="184" spans="2:10" s="31" customFormat="1" ht="15.75" x14ac:dyDescent="0.25">
      <c r="B184" s="2" t="s">
        <v>114</v>
      </c>
      <c r="C184" s="33"/>
      <c r="D184" s="2"/>
      <c r="E184" s="34"/>
      <c r="F184" s="48"/>
      <c r="G184" s="2"/>
      <c r="H184" s="2"/>
      <c r="I184" s="43">
        <f>SUM(I177:I183)</f>
        <v>1504000</v>
      </c>
      <c r="J184" s="37">
        <f>SUM(J177:J183)</f>
        <v>406.48648648648646</v>
      </c>
    </row>
    <row r="185" spans="2:10" ht="67.5" customHeight="1" x14ac:dyDescent="0.25">
      <c r="B185" s="21" t="s">
        <v>97</v>
      </c>
      <c r="C185" s="1"/>
      <c r="D185" s="1"/>
      <c r="E185" s="13"/>
      <c r="F185" s="47">
        <f t="shared" si="12"/>
        <v>0</v>
      </c>
      <c r="G185" s="1"/>
      <c r="H185" s="1"/>
      <c r="I185" s="42">
        <f t="shared" si="15"/>
        <v>0</v>
      </c>
      <c r="J185" s="49">
        <f t="shared" si="13"/>
        <v>0</v>
      </c>
    </row>
    <row r="186" spans="2:10" ht="15.75" x14ac:dyDescent="0.25">
      <c r="B186" s="1"/>
      <c r="C186" s="9" t="s">
        <v>8</v>
      </c>
      <c r="D186" s="1" t="s">
        <v>146</v>
      </c>
      <c r="E186" s="13">
        <v>10000</v>
      </c>
      <c r="F186" s="47">
        <f t="shared" si="12"/>
        <v>2.7027027027027026</v>
      </c>
      <c r="G186" s="1">
        <v>1</v>
      </c>
      <c r="H186" s="1">
        <v>1</v>
      </c>
      <c r="I186" s="42">
        <f t="shared" si="15"/>
        <v>10000</v>
      </c>
      <c r="J186" s="49">
        <f t="shared" si="13"/>
        <v>2.7027027027027026</v>
      </c>
    </row>
    <row r="187" spans="2:10" ht="15.75" x14ac:dyDescent="0.25">
      <c r="B187" s="1"/>
      <c r="C187" s="9" t="s">
        <v>16</v>
      </c>
      <c r="D187" s="1" t="s">
        <v>145</v>
      </c>
      <c r="E187" s="13">
        <v>100000</v>
      </c>
      <c r="F187" s="47">
        <f t="shared" si="12"/>
        <v>27.027027027027028</v>
      </c>
      <c r="G187" s="1">
        <v>1</v>
      </c>
      <c r="H187" s="1">
        <v>1</v>
      </c>
      <c r="I187" s="42">
        <f t="shared" si="15"/>
        <v>100000</v>
      </c>
      <c r="J187" s="49">
        <f t="shared" si="13"/>
        <v>27.027027027027028</v>
      </c>
    </row>
    <row r="188" spans="2:10" ht="15.75" x14ac:dyDescent="0.25">
      <c r="B188" s="1"/>
      <c r="C188" s="9" t="s">
        <v>17</v>
      </c>
      <c r="D188" s="1" t="s">
        <v>147</v>
      </c>
      <c r="E188" s="13">
        <v>100000</v>
      </c>
      <c r="F188" s="47">
        <f t="shared" si="12"/>
        <v>27.027027027027028</v>
      </c>
      <c r="G188" s="1">
        <v>1</v>
      </c>
      <c r="H188" s="1">
        <v>1</v>
      </c>
      <c r="I188" s="42">
        <f t="shared" si="15"/>
        <v>100000</v>
      </c>
      <c r="J188" s="49">
        <f t="shared" si="13"/>
        <v>27.027027027027028</v>
      </c>
    </row>
    <row r="189" spans="2:10" ht="15.75" x14ac:dyDescent="0.25">
      <c r="B189" s="1"/>
      <c r="C189" s="9" t="s">
        <v>94</v>
      </c>
      <c r="D189" s="1" t="s">
        <v>148</v>
      </c>
      <c r="E189" s="13">
        <v>18000</v>
      </c>
      <c r="F189" s="47">
        <f t="shared" si="12"/>
        <v>4.8648648648648649</v>
      </c>
      <c r="G189" s="1">
        <v>28</v>
      </c>
      <c r="H189" s="1">
        <v>1</v>
      </c>
      <c r="I189" s="42">
        <f t="shared" si="15"/>
        <v>504000</v>
      </c>
      <c r="J189" s="49">
        <f t="shared" si="13"/>
        <v>136.21621621621622</v>
      </c>
    </row>
    <row r="190" spans="2:10" ht="15.75" x14ac:dyDescent="0.25">
      <c r="B190" s="1"/>
      <c r="C190" s="9" t="s">
        <v>56</v>
      </c>
      <c r="D190" s="1" t="s">
        <v>149</v>
      </c>
      <c r="E190" s="13">
        <v>250000</v>
      </c>
      <c r="F190" s="47">
        <f t="shared" si="12"/>
        <v>67.567567567567565</v>
      </c>
      <c r="G190" s="1">
        <v>1</v>
      </c>
      <c r="H190" s="1">
        <v>1</v>
      </c>
      <c r="I190" s="42">
        <f t="shared" si="15"/>
        <v>250000</v>
      </c>
      <c r="J190" s="49">
        <f t="shared" si="13"/>
        <v>67.567567567567565</v>
      </c>
    </row>
    <row r="191" spans="2:10" ht="15.75" x14ac:dyDescent="0.25">
      <c r="B191" s="1"/>
      <c r="C191" s="9" t="s">
        <v>73</v>
      </c>
      <c r="D191" s="1" t="s">
        <v>148</v>
      </c>
      <c r="E191" s="13">
        <v>20000</v>
      </c>
      <c r="F191" s="47">
        <f t="shared" si="12"/>
        <v>5.4054054054054053</v>
      </c>
      <c r="G191" s="1">
        <v>25</v>
      </c>
      <c r="H191" s="1">
        <v>1</v>
      </c>
      <c r="I191" s="42">
        <f t="shared" si="15"/>
        <v>500000</v>
      </c>
      <c r="J191" s="49">
        <f t="shared" si="13"/>
        <v>135.13513513513513</v>
      </c>
    </row>
    <row r="192" spans="2:10" ht="15.75" x14ac:dyDescent="0.25">
      <c r="B192" s="1"/>
      <c r="C192" s="9" t="s">
        <v>28</v>
      </c>
      <c r="D192" s="1" t="s">
        <v>148</v>
      </c>
      <c r="E192" s="13">
        <v>50000</v>
      </c>
      <c r="F192" s="47">
        <f t="shared" si="12"/>
        <v>13.513513513513514</v>
      </c>
      <c r="G192" s="1">
        <v>3</v>
      </c>
      <c r="H192" s="1">
        <v>1</v>
      </c>
      <c r="I192" s="42">
        <f t="shared" si="15"/>
        <v>150000</v>
      </c>
      <c r="J192" s="49">
        <f t="shared" si="13"/>
        <v>40.54054054054054</v>
      </c>
    </row>
    <row r="193" spans="2:10" s="31" customFormat="1" ht="15.75" x14ac:dyDescent="0.25">
      <c r="B193" s="25" t="s">
        <v>114</v>
      </c>
      <c r="C193" s="2"/>
      <c r="D193" s="2"/>
      <c r="E193" s="34"/>
      <c r="F193" s="48"/>
      <c r="G193" s="2"/>
      <c r="H193" s="2"/>
      <c r="I193" s="43">
        <f>SUM(I186:I192)</f>
        <v>1614000</v>
      </c>
      <c r="J193" s="37">
        <f>SUM(J186:J192)</f>
        <v>436.21621621621614</v>
      </c>
    </row>
    <row r="194" spans="2:10" ht="75" x14ac:dyDescent="0.25">
      <c r="B194" s="27" t="s">
        <v>98</v>
      </c>
      <c r="C194" s="28" t="s">
        <v>99</v>
      </c>
      <c r="D194" s="1"/>
      <c r="E194" s="13"/>
      <c r="F194" s="47">
        <f t="shared" si="12"/>
        <v>0</v>
      </c>
      <c r="G194" s="1"/>
      <c r="H194" s="1"/>
      <c r="I194" s="42">
        <f t="shared" si="15"/>
        <v>0</v>
      </c>
      <c r="J194" s="49">
        <f t="shared" si="13"/>
        <v>0</v>
      </c>
    </row>
    <row r="195" spans="2:10" ht="74.25" customHeight="1" x14ac:dyDescent="0.25">
      <c r="B195" s="21" t="s">
        <v>100</v>
      </c>
      <c r="C195" s="1"/>
      <c r="D195" s="1"/>
      <c r="E195" s="13"/>
      <c r="F195" s="47">
        <f t="shared" si="12"/>
        <v>0</v>
      </c>
      <c r="G195" s="1"/>
      <c r="H195" s="1"/>
      <c r="I195" s="42">
        <f t="shared" si="15"/>
        <v>0</v>
      </c>
      <c r="J195" s="49">
        <f t="shared" si="13"/>
        <v>0</v>
      </c>
    </row>
    <row r="196" spans="2:10" ht="15.75" x14ac:dyDescent="0.25">
      <c r="B196" s="1"/>
      <c r="C196" s="9" t="s">
        <v>8</v>
      </c>
      <c r="D196" s="9" t="s">
        <v>146</v>
      </c>
      <c r="E196" s="12">
        <v>30000</v>
      </c>
      <c r="F196" s="47">
        <f t="shared" si="12"/>
        <v>8.1081081081081088</v>
      </c>
      <c r="G196" s="9">
        <v>1</v>
      </c>
      <c r="H196" s="1">
        <v>1</v>
      </c>
      <c r="I196" s="42">
        <f t="shared" si="15"/>
        <v>30000</v>
      </c>
      <c r="J196" s="49">
        <f t="shared" si="13"/>
        <v>8.1081081081081088</v>
      </c>
    </row>
    <row r="197" spans="2:10" ht="15.75" x14ac:dyDescent="0.25">
      <c r="B197" s="1"/>
      <c r="C197" s="9" t="s">
        <v>17</v>
      </c>
      <c r="D197" s="9" t="s">
        <v>147</v>
      </c>
      <c r="E197" s="12">
        <v>200000</v>
      </c>
      <c r="F197" s="47">
        <f t="shared" si="12"/>
        <v>54.054054054054056</v>
      </c>
      <c r="G197" s="9">
        <v>1</v>
      </c>
      <c r="H197" s="1">
        <v>1</v>
      </c>
      <c r="I197" s="42">
        <f t="shared" si="15"/>
        <v>200000</v>
      </c>
      <c r="J197" s="49">
        <f t="shared" si="13"/>
        <v>54.054054054054056</v>
      </c>
    </row>
    <row r="198" spans="2:10" ht="15.75" x14ac:dyDescent="0.25">
      <c r="B198" s="1"/>
      <c r="C198" s="9" t="s">
        <v>101</v>
      </c>
      <c r="D198" s="9" t="s">
        <v>149</v>
      </c>
      <c r="E198" s="12">
        <v>5000000</v>
      </c>
      <c r="F198" s="47">
        <f t="shared" si="12"/>
        <v>1351.3513513513512</v>
      </c>
      <c r="G198" s="9">
        <v>1</v>
      </c>
      <c r="H198" s="1">
        <v>1</v>
      </c>
      <c r="I198" s="42">
        <f t="shared" si="15"/>
        <v>5000000</v>
      </c>
      <c r="J198" s="49">
        <f t="shared" ref="J198:J247" si="16">F198*G198*H198</f>
        <v>1351.3513513513512</v>
      </c>
    </row>
    <row r="199" spans="2:10" ht="15.75" x14ac:dyDescent="0.25">
      <c r="B199" s="1"/>
      <c r="C199" s="9" t="s">
        <v>21</v>
      </c>
      <c r="D199" s="9" t="s">
        <v>148</v>
      </c>
      <c r="E199" s="12">
        <v>70000</v>
      </c>
      <c r="F199" s="47">
        <f t="shared" si="12"/>
        <v>18.918918918918919</v>
      </c>
      <c r="G199" s="9">
        <v>5</v>
      </c>
      <c r="H199" s="1">
        <v>5</v>
      </c>
      <c r="I199" s="42">
        <f t="shared" si="15"/>
        <v>1750000</v>
      </c>
      <c r="J199" s="49">
        <f t="shared" si="16"/>
        <v>472.97297297297297</v>
      </c>
    </row>
    <row r="200" spans="2:10" ht="15.75" x14ac:dyDescent="0.25">
      <c r="B200" s="1"/>
      <c r="C200" s="1" t="s">
        <v>102</v>
      </c>
      <c r="D200" s="1" t="s">
        <v>148</v>
      </c>
      <c r="E200" s="13">
        <v>50000</v>
      </c>
      <c r="F200" s="47">
        <f t="shared" si="12"/>
        <v>13.513513513513514</v>
      </c>
      <c r="G200" s="1">
        <v>8</v>
      </c>
      <c r="H200" s="1">
        <v>5</v>
      </c>
      <c r="I200" s="42">
        <f t="shared" si="15"/>
        <v>2000000</v>
      </c>
      <c r="J200" s="49">
        <f t="shared" si="16"/>
        <v>540.54054054054052</v>
      </c>
    </row>
    <row r="201" spans="2:10" ht="15.75" x14ac:dyDescent="0.25">
      <c r="B201" s="1"/>
      <c r="C201" s="1" t="s">
        <v>103</v>
      </c>
      <c r="D201" s="1" t="s">
        <v>146</v>
      </c>
      <c r="E201" s="13">
        <v>150000</v>
      </c>
      <c r="F201" s="47">
        <f t="shared" ref="F201:F247" si="17">E201/3700</f>
        <v>40.54054054054054</v>
      </c>
      <c r="G201" s="1">
        <v>1</v>
      </c>
      <c r="H201" s="1">
        <v>1</v>
      </c>
      <c r="I201" s="42">
        <f t="shared" si="15"/>
        <v>150000</v>
      </c>
      <c r="J201" s="49">
        <f t="shared" si="16"/>
        <v>40.54054054054054</v>
      </c>
    </row>
    <row r="202" spans="2:10" s="31" customFormat="1" ht="15.75" x14ac:dyDescent="0.25">
      <c r="B202" s="2" t="s">
        <v>115</v>
      </c>
      <c r="C202" s="2"/>
      <c r="D202" s="2"/>
      <c r="E202" s="34"/>
      <c r="F202" s="48"/>
      <c r="G202" s="2"/>
      <c r="H202" s="2"/>
      <c r="I202" s="43">
        <f>SUM(I196:I201)</f>
        <v>9130000</v>
      </c>
      <c r="J202" s="37">
        <f>SUM(J196:J201)</f>
        <v>2467.567567567567</v>
      </c>
    </row>
    <row r="203" spans="2:10" ht="52.5" customHeight="1" x14ac:dyDescent="0.25">
      <c r="B203" s="21" t="s">
        <v>104</v>
      </c>
      <c r="C203" s="9"/>
      <c r="D203" s="9"/>
      <c r="E203" s="13"/>
      <c r="F203" s="47">
        <f t="shared" si="17"/>
        <v>0</v>
      </c>
      <c r="G203" s="1"/>
      <c r="H203" s="1"/>
      <c r="I203" s="42">
        <f t="shared" si="15"/>
        <v>0</v>
      </c>
      <c r="J203" s="49">
        <f t="shared" si="16"/>
        <v>0</v>
      </c>
    </row>
    <row r="204" spans="2:10" ht="15.75" x14ac:dyDescent="0.25">
      <c r="B204" s="1"/>
      <c r="C204" s="9" t="s">
        <v>8</v>
      </c>
      <c r="D204" s="9" t="s">
        <v>146</v>
      </c>
      <c r="E204" s="13">
        <v>20000</v>
      </c>
      <c r="F204" s="47">
        <f t="shared" si="17"/>
        <v>5.4054054054054053</v>
      </c>
      <c r="G204" s="1">
        <v>4</v>
      </c>
      <c r="H204" s="1">
        <v>8</v>
      </c>
      <c r="I204" s="42">
        <f t="shared" si="15"/>
        <v>640000</v>
      </c>
      <c r="J204" s="49">
        <f t="shared" si="16"/>
        <v>172.97297297297297</v>
      </c>
    </row>
    <row r="205" spans="2:10" ht="15.75" x14ac:dyDescent="0.25">
      <c r="B205" s="1"/>
      <c r="C205" s="9" t="s">
        <v>17</v>
      </c>
      <c r="D205" s="9" t="s">
        <v>147</v>
      </c>
      <c r="E205" s="13">
        <v>100000</v>
      </c>
      <c r="F205" s="47">
        <f t="shared" si="17"/>
        <v>27.027027027027028</v>
      </c>
      <c r="G205" s="1">
        <v>4</v>
      </c>
      <c r="H205" s="1">
        <v>8</v>
      </c>
      <c r="I205" s="42">
        <f t="shared" si="15"/>
        <v>3200000</v>
      </c>
      <c r="J205" s="49">
        <f t="shared" si="16"/>
        <v>864.8648648648649</v>
      </c>
    </row>
    <row r="206" spans="2:10" ht="15.75" x14ac:dyDescent="0.25">
      <c r="B206" s="1"/>
      <c r="C206" s="9" t="s">
        <v>105</v>
      </c>
      <c r="D206" s="9" t="s">
        <v>148</v>
      </c>
      <c r="E206" s="13">
        <v>50000</v>
      </c>
      <c r="F206" s="47">
        <f t="shared" si="17"/>
        <v>13.513513513513514</v>
      </c>
      <c r="G206" s="1">
        <v>4</v>
      </c>
      <c r="H206" s="1">
        <v>8</v>
      </c>
      <c r="I206" s="42">
        <f t="shared" si="15"/>
        <v>1600000</v>
      </c>
      <c r="J206" s="49">
        <f t="shared" si="16"/>
        <v>432.43243243243245</v>
      </c>
    </row>
    <row r="207" spans="2:10" s="31" customFormat="1" ht="15.75" x14ac:dyDescent="0.25">
      <c r="B207" s="2" t="s">
        <v>115</v>
      </c>
      <c r="C207" s="33"/>
      <c r="D207" s="33"/>
      <c r="E207" s="34"/>
      <c r="F207" s="48"/>
      <c r="G207" s="2"/>
      <c r="H207" s="2"/>
      <c r="I207" s="43">
        <f>SUM(I204:I206)</f>
        <v>5440000</v>
      </c>
      <c r="J207" s="37">
        <f>SUM(J204:J206)</f>
        <v>1470.2702702702704</v>
      </c>
    </row>
    <row r="208" spans="2:10" ht="45" customHeight="1" x14ac:dyDescent="0.25">
      <c r="B208" s="21" t="s">
        <v>106</v>
      </c>
      <c r="C208" s="9"/>
      <c r="D208" s="9"/>
      <c r="E208" s="13"/>
      <c r="F208" s="47">
        <f t="shared" si="17"/>
        <v>0</v>
      </c>
      <c r="G208" s="1"/>
      <c r="H208" s="1"/>
      <c r="I208" s="42">
        <f t="shared" si="15"/>
        <v>0</v>
      </c>
      <c r="J208" s="49">
        <f t="shared" si="16"/>
        <v>0</v>
      </c>
    </row>
    <row r="209" spans="2:10" ht="15.75" x14ac:dyDescent="0.25">
      <c r="B209" s="1"/>
      <c r="C209" s="9" t="s">
        <v>8</v>
      </c>
      <c r="D209" s="9" t="s">
        <v>146</v>
      </c>
      <c r="E209" s="13">
        <v>10000</v>
      </c>
      <c r="F209" s="47">
        <f t="shared" si="17"/>
        <v>2.7027027027027026</v>
      </c>
      <c r="G209" s="1">
        <v>4</v>
      </c>
      <c r="H209" s="1">
        <v>8</v>
      </c>
      <c r="I209" s="42">
        <f t="shared" si="15"/>
        <v>320000</v>
      </c>
      <c r="J209" s="49">
        <f t="shared" si="16"/>
        <v>86.486486486486484</v>
      </c>
    </row>
    <row r="210" spans="2:10" ht="15.75" x14ac:dyDescent="0.25">
      <c r="B210" s="1"/>
      <c r="C210" s="9" t="s">
        <v>17</v>
      </c>
      <c r="D210" s="9" t="s">
        <v>147</v>
      </c>
      <c r="E210" s="13">
        <v>50000</v>
      </c>
      <c r="F210" s="47">
        <f t="shared" si="17"/>
        <v>13.513513513513514</v>
      </c>
      <c r="G210" s="1">
        <v>4</v>
      </c>
      <c r="H210" s="1">
        <v>8</v>
      </c>
      <c r="I210" s="42">
        <f t="shared" si="15"/>
        <v>1600000</v>
      </c>
      <c r="J210" s="49">
        <f t="shared" si="16"/>
        <v>432.43243243243245</v>
      </c>
    </row>
    <row r="211" spans="2:10" ht="15.75" x14ac:dyDescent="0.25">
      <c r="B211" s="1"/>
      <c r="C211" s="9" t="s">
        <v>105</v>
      </c>
      <c r="D211" s="9" t="s">
        <v>148</v>
      </c>
      <c r="E211" s="13">
        <v>50000</v>
      </c>
      <c r="F211" s="47">
        <f t="shared" si="17"/>
        <v>13.513513513513514</v>
      </c>
      <c r="G211" s="1">
        <v>4</v>
      </c>
      <c r="H211" s="1">
        <v>8</v>
      </c>
      <c r="I211" s="42">
        <f t="shared" si="15"/>
        <v>1600000</v>
      </c>
      <c r="J211" s="49">
        <f t="shared" si="16"/>
        <v>432.43243243243245</v>
      </c>
    </row>
    <row r="212" spans="2:10" s="31" customFormat="1" ht="15.75" x14ac:dyDescent="0.25">
      <c r="B212" s="2" t="s">
        <v>115</v>
      </c>
      <c r="C212" s="33"/>
      <c r="D212" s="33"/>
      <c r="E212" s="34"/>
      <c r="F212" s="48"/>
      <c r="G212" s="2"/>
      <c r="H212" s="2"/>
      <c r="I212" s="43">
        <f>SUM(I209:I211)</f>
        <v>3520000</v>
      </c>
      <c r="J212" s="37">
        <f>SUM(J209:J211)</f>
        <v>951.35135135135147</v>
      </c>
    </row>
    <row r="213" spans="2:10" ht="65.25" customHeight="1" x14ac:dyDescent="0.25">
      <c r="B213" s="21" t="s">
        <v>107</v>
      </c>
      <c r="C213" s="1"/>
      <c r="D213" s="1"/>
      <c r="E213" s="13"/>
      <c r="F213" s="47">
        <f t="shared" si="17"/>
        <v>0</v>
      </c>
      <c r="G213" s="1"/>
      <c r="H213" s="1"/>
      <c r="I213" s="42">
        <f t="shared" si="15"/>
        <v>0</v>
      </c>
      <c r="J213" s="49">
        <f t="shared" si="16"/>
        <v>0</v>
      </c>
    </row>
    <row r="214" spans="2:10" ht="15.75" x14ac:dyDescent="0.25">
      <c r="B214" s="1"/>
      <c r="C214" s="9" t="s">
        <v>56</v>
      </c>
      <c r="D214" s="9" t="s">
        <v>149</v>
      </c>
      <c r="E214" s="12">
        <v>250000</v>
      </c>
      <c r="F214" s="47">
        <f t="shared" si="17"/>
        <v>67.567567567567565</v>
      </c>
      <c r="G214" s="1">
        <v>1</v>
      </c>
      <c r="H214" s="1">
        <v>1</v>
      </c>
      <c r="I214" s="42">
        <f t="shared" si="15"/>
        <v>250000</v>
      </c>
      <c r="J214" s="49">
        <f t="shared" si="16"/>
        <v>67.567567567567565</v>
      </c>
    </row>
    <row r="215" spans="2:10" ht="15.75" x14ac:dyDescent="0.25">
      <c r="B215" s="1"/>
      <c r="C215" s="9" t="s">
        <v>17</v>
      </c>
      <c r="D215" s="9" t="s">
        <v>147</v>
      </c>
      <c r="E215" s="12">
        <v>100000</v>
      </c>
      <c r="F215" s="47">
        <f t="shared" si="17"/>
        <v>27.027027027027028</v>
      </c>
      <c r="G215" s="1">
        <v>1</v>
      </c>
      <c r="H215" s="1">
        <v>1</v>
      </c>
      <c r="I215" s="42">
        <f t="shared" si="15"/>
        <v>100000</v>
      </c>
      <c r="J215" s="49">
        <f t="shared" si="16"/>
        <v>27.027027027027028</v>
      </c>
    </row>
    <row r="216" spans="2:10" ht="15.75" x14ac:dyDescent="0.25">
      <c r="B216" s="1"/>
      <c r="C216" s="9" t="s">
        <v>16</v>
      </c>
      <c r="D216" s="9" t="s">
        <v>145</v>
      </c>
      <c r="E216" s="12">
        <v>100000</v>
      </c>
      <c r="F216" s="47">
        <f t="shared" si="17"/>
        <v>27.027027027027028</v>
      </c>
      <c r="G216" s="1">
        <v>1</v>
      </c>
      <c r="H216" s="1">
        <v>1</v>
      </c>
      <c r="I216" s="42">
        <f t="shared" si="15"/>
        <v>100000</v>
      </c>
      <c r="J216" s="49">
        <f t="shared" si="16"/>
        <v>27.027027027027028</v>
      </c>
    </row>
    <row r="217" spans="2:10" ht="15.75" x14ac:dyDescent="0.25">
      <c r="B217" s="1"/>
      <c r="C217" s="9" t="s">
        <v>108</v>
      </c>
      <c r="D217" s="9" t="s">
        <v>148</v>
      </c>
      <c r="E217" s="12">
        <v>50000</v>
      </c>
      <c r="F217" s="47">
        <f t="shared" si="17"/>
        <v>13.513513513513514</v>
      </c>
      <c r="G217" s="1">
        <v>5</v>
      </c>
      <c r="H217" s="1">
        <v>1</v>
      </c>
      <c r="I217" s="42">
        <f t="shared" si="15"/>
        <v>250000</v>
      </c>
      <c r="J217" s="49">
        <f t="shared" si="16"/>
        <v>67.567567567567565</v>
      </c>
    </row>
    <row r="218" spans="2:10" ht="15.75" x14ac:dyDescent="0.25">
      <c r="B218" s="1"/>
      <c r="C218" s="9" t="s">
        <v>18</v>
      </c>
      <c r="D218" s="9" t="s">
        <v>148</v>
      </c>
      <c r="E218" s="12">
        <v>18000</v>
      </c>
      <c r="F218" s="47">
        <f t="shared" si="17"/>
        <v>4.8648648648648649</v>
      </c>
      <c r="G218" s="1">
        <v>5</v>
      </c>
      <c r="H218" s="1">
        <v>1</v>
      </c>
      <c r="I218" s="42">
        <f t="shared" si="15"/>
        <v>90000</v>
      </c>
      <c r="J218" s="49">
        <f t="shared" si="16"/>
        <v>24.324324324324323</v>
      </c>
    </row>
    <row r="219" spans="2:10" s="31" customFormat="1" ht="15.75" x14ac:dyDescent="0.25">
      <c r="B219" s="2" t="s">
        <v>115</v>
      </c>
      <c r="C219" s="33"/>
      <c r="D219" s="33"/>
      <c r="E219" s="35"/>
      <c r="F219" s="48"/>
      <c r="G219" s="2"/>
      <c r="H219" s="2"/>
      <c r="I219" s="43">
        <f>SUM(I214:I218)</f>
        <v>790000</v>
      </c>
      <c r="J219" s="37">
        <f>SUM(J214:J218)</f>
        <v>213.51351351351352</v>
      </c>
    </row>
    <row r="220" spans="2:10" ht="60.75" customHeight="1" x14ac:dyDescent="0.25">
      <c r="B220" s="21" t="s">
        <v>110</v>
      </c>
      <c r="C220" s="1"/>
      <c r="D220" s="1"/>
      <c r="E220" s="13"/>
      <c r="F220" s="47">
        <f t="shared" si="17"/>
        <v>0</v>
      </c>
      <c r="G220" s="1"/>
      <c r="H220" s="1"/>
      <c r="I220" s="42">
        <f t="shared" ref="I220:I247" si="18">E220*G220*H220</f>
        <v>0</v>
      </c>
      <c r="J220" s="49">
        <f t="shared" si="16"/>
        <v>0</v>
      </c>
    </row>
    <row r="221" spans="2:10" ht="15.75" x14ac:dyDescent="0.25">
      <c r="B221" s="1"/>
      <c r="C221" s="9" t="s">
        <v>101</v>
      </c>
      <c r="D221" s="9" t="s">
        <v>149</v>
      </c>
      <c r="E221" s="12">
        <v>250000</v>
      </c>
      <c r="F221" s="47">
        <f t="shared" si="17"/>
        <v>67.567567567567565</v>
      </c>
      <c r="G221" s="1">
        <v>1</v>
      </c>
      <c r="H221" s="1">
        <v>1</v>
      </c>
      <c r="I221" s="42">
        <f t="shared" si="18"/>
        <v>250000</v>
      </c>
      <c r="J221" s="49">
        <f t="shared" si="16"/>
        <v>67.567567567567565</v>
      </c>
    </row>
    <row r="222" spans="2:10" ht="15.75" x14ac:dyDescent="0.25">
      <c r="B222" s="1"/>
      <c r="C222" s="9" t="s">
        <v>8</v>
      </c>
      <c r="D222" s="9" t="s">
        <v>146</v>
      </c>
      <c r="E222" s="12">
        <v>20000</v>
      </c>
      <c r="F222" s="47">
        <f t="shared" si="17"/>
        <v>5.4054054054054053</v>
      </c>
      <c r="G222" s="1">
        <v>1</v>
      </c>
      <c r="H222" s="1">
        <v>1</v>
      </c>
      <c r="I222" s="42">
        <f t="shared" si="18"/>
        <v>20000</v>
      </c>
      <c r="J222" s="49">
        <f t="shared" si="16"/>
        <v>5.4054054054054053</v>
      </c>
    </row>
    <row r="223" spans="2:10" ht="15.75" x14ac:dyDescent="0.25">
      <c r="B223" s="1"/>
      <c r="C223" s="9" t="s">
        <v>17</v>
      </c>
      <c r="D223" s="9" t="s">
        <v>147</v>
      </c>
      <c r="E223" s="12">
        <v>100000</v>
      </c>
      <c r="F223" s="47">
        <f t="shared" si="17"/>
        <v>27.027027027027028</v>
      </c>
      <c r="G223" s="1">
        <v>1</v>
      </c>
      <c r="H223" s="1">
        <v>1</v>
      </c>
      <c r="I223" s="42">
        <f t="shared" si="18"/>
        <v>100000</v>
      </c>
      <c r="J223" s="49">
        <f t="shared" si="16"/>
        <v>27.027027027027028</v>
      </c>
    </row>
    <row r="224" spans="2:10" ht="15.75" x14ac:dyDescent="0.25">
      <c r="B224" s="1"/>
      <c r="C224" s="9" t="s">
        <v>18</v>
      </c>
      <c r="D224" s="9" t="s">
        <v>148</v>
      </c>
      <c r="E224" s="12">
        <v>18000</v>
      </c>
      <c r="F224" s="47">
        <f t="shared" si="17"/>
        <v>4.8648648648648649</v>
      </c>
      <c r="G224" s="1">
        <v>25</v>
      </c>
      <c r="H224" s="1">
        <v>1</v>
      </c>
      <c r="I224" s="42">
        <f t="shared" si="18"/>
        <v>450000</v>
      </c>
      <c r="J224" s="49">
        <f t="shared" si="16"/>
        <v>121.62162162162163</v>
      </c>
    </row>
    <row r="225" spans="2:10" ht="15.75" x14ac:dyDescent="0.25">
      <c r="B225" s="1"/>
      <c r="C225" s="9" t="s">
        <v>109</v>
      </c>
      <c r="D225" s="9" t="s">
        <v>148</v>
      </c>
      <c r="E225" s="12">
        <v>10000</v>
      </c>
      <c r="F225" s="47">
        <f t="shared" si="17"/>
        <v>2.7027027027027026</v>
      </c>
      <c r="G225" s="1">
        <v>25</v>
      </c>
      <c r="H225" s="1">
        <v>1</v>
      </c>
      <c r="I225" s="42">
        <f t="shared" si="18"/>
        <v>250000</v>
      </c>
      <c r="J225" s="49">
        <f t="shared" si="16"/>
        <v>67.567567567567565</v>
      </c>
    </row>
    <row r="226" spans="2:10" ht="15.75" x14ac:dyDescent="0.25">
      <c r="B226" s="1"/>
      <c r="C226" s="9" t="s">
        <v>28</v>
      </c>
      <c r="D226" s="9" t="s">
        <v>148</v>
      </c>
      <c r="E226" s="12">
        <v>50000</v>
      </c>
      <c r="F226" s="47">
        <f t="shared" si="17"/>
        <v>13.513513513513514</v>
      </c>
      <c r="G226" s="1">
        <v>5</v>
      </c>
      <c r="H226" s="1">
        <v>1</v>
      </c>
      <c r="I226" s="42">
        <f t="shared" si="18"/>
        <v>250000</v>
      </c>
      <c r="J226" s="49">
        <f t="shared" si="16"/>
        <v>67.567567567567565</v>
      </c>
    </row>
    <row r="227" spans="2:10" s="31" customFormat="1" ht="15.75" x14ac:dyDescent="0.25">
      <c r="B227" s="2" t="s">
        <v>115</v>
      </c>
      <c r="C227" s="33"/>
      <c r="D227" s="33"/>
      <c r="E227" s="35"/>
      <c r="F227" s="48"/>
      <c r="G227" s="2"/>
      <c r="H227" s="2"/>
      <c r="I227" s="43">
        <f>SUM(I221:I226)</f>
        <v>1320000</v>
      </c>
      <c r="J227" s="37">
        <f>SUM(J221:J226)</f>
        <v>356.75675675675672</v>
      </c>
    </row>
    <row r="228" spans="2:10" ht="51" customHeight="1" x14ac:dyDescent="0.25">
      <c r="B228" s="21" t="s">
        <v>111</v>
      </c>
      <c r="C228" s="1"/>
      <c r="D228" s="1"/>
      <c r="E228" s="13"/>
      <c r="F228" s="47">
        <f t="shared" si="17"/>
        <v>0</v>
      </c>
      <c r="G228" s="1"/>
      <c r="H228" s="1"/>
      <c r="I228" s="42">
        <f t="shared" si="18"/>
        <v>0</v>
      </c>
      <c r="J228" s="49">
        <f t="shared" si="16"/>
        <v>0</v>
      </c>
    </row>
    <row r="229" spans="2:10" ht="15.75" x14ac:dyDescent="0.25">
      <c r="B229" s="1"/>
      <c r="C229" s="9" t="s">
        <v>101</v>
      </c>
      <c r="D229" s="9" t="s">
        <v>149</v>
      </c>
      <c r="E229" s="13">
        <v>2000000</v>
      </c>
      <c r="F229" s="47">
        <f t="shared" si="17"/>
        <v>540.54054054054052</v>
      </c>
      <c r="G229" s="1">
        <v>1</v>
      </c>
      <c r="H229" s="1">
        <v>1</v>
      </c>
      <c r="I229" s="42">
        <f t="shared" si="18"/>
        <v>2000000</v>
      </c>
      <c r="J229" s="49">
        <f t="shared" si="16"/>
        <v>540.54054054054052</v>
      </c>
    </row>
    <row r="230" spans="2:10" ht="15.75" x14ac:dyDescent="0.25">
      <c r="B230" s="1"/>
      <c r="C230" s="9" t="s">
        <v>8</v>
      </c>
      <c r="D230" s="9" t="s">
        <v>146</v>
      </c>
      <c r="E230" s="13">
        <v>20000</v>
      </c>
      <c r="F230" s="47">
        <f t="shared" si="17"/>
        <v>5.4054054054054053</v>
      </c>
      <c r="G230" s="1">
        <v>1</v>
      </c>
      <c r="H230" s="1">
        <v>1</v>
      </c>
      <c r="I230" s="42">
        <f t="shared" si="18"/>
        <v>20000</v>
      </c>
      <c r="J230" s="49">
        <f t="shared" si="16"/>
        <v>5.4054054054054053</v>
      </c>
    </row>
    <row r="231" spans="2:10" ht="15.75" x14ac:dyDescent="0.25">
      <c r="B231" s="1"/>
      <c r="C231" s="9" t="s">
        <v>17</v>
      </c>
      <c r="D231" s="9" t="s">
        <v>147</v>
      </c>
      <c r="E231" s="13">
        <v>100000</v>
      </c>
      <c r="F231" s="47">
        <f t="shared" si="17"/>
        <v>27.027027027027028</v>
      </c>
      <c r="G231" s="1">
        <v>1</v>
      </c>
      <c r="H231" s="1">
        <v>1</v>
      </c>
      <c r="I231" s="42">
        <f t="shared" si="18"/>
        <v>100000</v>
      </c>
      <c r="J231" s="49">
        <f t="shared" si="16"/>
        <v>27.027027027027028</v>
      </c>
    </row>
    <row r="232" spans="2:10" s="31" customFormat="1" ht="15.75" x14ac:dyDescent="0.25">
      <c r="B232" s="2" t="s">
        <v>115</v>
      </c>
      <c r="C232" s="33"/>
      <c r="D232" s="33"/>
      <c r="E232" s="34"/>
      <c r="F232" s="48"/>
      <c r="G232" s="2"/>
      <c r="H232" s="2"/>
      <c r="I232" s="43">
        <f>SUM(I229:I231)</f>
        <v>2120000</v>
      </c>
      <c r="J232" s="37">
        <f>SUM(J229:J231)</f>
        <v>572.97297297297291</v>
      </c>
    </row>
    <row r="233" spans="2:10" ht="60" customHeight="1" x14ac:dyDescent="0.25">
      <c r="B233" s="21" t="s">
        <v>112</v>
      </c>
      <c r="C233" s="1"/>
      <c r="D233" s="1"/>
      <c r="E233" s="13"/>
      <c r="F233" s="47">
        <f t="shared" si="17"/>
        <v>0</v>
      </c>
      <c r="G233" s="1"/>
      <c r="H233" s="1"/>
      <c r="I233" s="42">
        <f t="shared" si="18"/>
        <v>0</v>
      </c>
      <c r="J233" s="49">
        <f t="shared" si="16"/>
        <v>0</v>
      </c>
    </row>
    <row r="234" spans="2:10" ht="15.75" x14ac:dyDescent="0.25">
      <c r="B234" s="1"/>
      <c r="C234" s="9" t="s">
        <v>101</v>
      </c>
      <c r="D234" s="1" t="s">
        <v>149</v>
      </c>
      <c r="E234" s="13">
        <v>250000</v>
      </c>
      <c r="F234" s="47">
        <f t="shared" si="17"/>
        <v>67.567567567567565</v>
      </c>
      <c r="G234" s="1">
        <v>1</v>
      </c>
      <c r="H234" s="1">
        <v>8</v>
      </c>
      <c r="I234" s="42">
        <f t="shared" si="18"/>
        <v>2000000</v>
      </c>
      <c r="J234" s="49">
        <f t="shared" si="16"/>
        <v>540.54054054054052</v>
      </c>
    </row>
    <row r="235" spans="2:10" ht="15.75" x14ac:dyDescent="0.25">
      <c r="B235" s="1"/>
      <c r="C235" s="9" t="s">
        <v>8</v>
      </c>
      <c r="D235" s="1" t="s">
        <v>146</v>
      </c>
      <c r="E235" s="13">
        <v>10000</v>
      </c>
      <c r="F235" s="47">
        <f t="shared" si="17"/>
        <v>2.7027027027027026</v>
      </c>
      <c r="G235" s="1">
        <v>1</v>
      </c>
      <c r="H235" s="1">
        <v>8</v>
      </c>
      <c r="I235" s="42">
        <f t="shared" si="18"/>
        <v>80000</v>
      </c>
      <c r="J235" s="49">
        <f t="shared" si="16"/>
        <v>21.621621621621621</v>
      </c>
    </row>
    <row r="236" spans="2:10" ht="15.75" x14ac:dyDescent="0.25">
      <c r="B236" s="1"/>
      <c r="C236" s="9" t="s">
        <v>17</v>
      </c>
      <c r="D236" s="1" t="s">
        <v>147</v>
      </c>
      <c r="E236" s="13">
        <v>50000</v>
      </c>
      <c r="F236" s="47">
        <f t="shared" si="17"/>
        <v>13.513513513513514</v>
      </c>
      <c r="G236" s="1">
        <v>1</v>
      </c>
      <c r="H236" s="1">
        <v>8</v>
      </c>
      <c r="I236" s="42">
        <f t="shared" si="18"/>
        <v>400000</v>
      </c>
      <c r="J236" s="49">
        <f t="shared" si="16"/>
        <v>108.10810810810811</v>
      </c>
    </row>
    <row r="237" spans="2:10" ht="15.75" x14ac:dyDescent="0.25">
      <c r="B237" s="1"/>
      <c r="C237" s="9" t="s">
        <v>18</v>
      </c>
      <c r="D237" s="1" t="s">
        <v>148</v>
      </c>
      <c r="E237" s="13">
        <v>10000</v>
      </c>
      <c r="F237" s="47">
        <f t="shared" si="17"/>
        <v>2.7027027027027026</v>
      </c>
      <c r="G237" s="1">
        <v>50</v>
      </c>
      <c r="H237" s="1">
        <v>8</v>
      </c>
      <c r="I237" s="42">
        <f t="shared" si="18"/>
        <v>4000000</v>
      </c>
      <c r="J237" s="49">
        <f t="shared" si="16"/>
        <v>1081.081081081081</v>
      </c>
    </row>
    <row r="238" spans="2:10" ht="15.75" x14ac:dyDescent="0.25">
      <c r="B238" s="1"/>
      <c r="C238" s="9" t="s">
        <v>109</v>
      </c>
      <c r="D238" s="1" t="s">
        <v>148</v>
      </c>
      <c r="E238" s="13">
        <v>10000</v>
      </c>
      <c r="F238" s="47">
        <f t="shared" si="17"/>
        <v>2.7027027027027026</v>
      </c>
      <c r="G238" s="1">
        <v>50</v>
      </c>
      <c r="H238" s="1">
        <v>8</v>
      </c>
      <c r="I238" s="42">
        <f t="shared" si="18"/>
        <v>4000000</v>
      </c>
      <c r="J238" s="49">
        <f t="shared" si="16"/>
        <v>1081.081081081081</v>
      </c>
    </row>
    <row r="239" spans="2:10" ht="15.75" x14ac:dyDescent="0.25">
      <c r="B239" s="1"/>
      <c r="C239" s="9" t="s">
        <v>28</v>
      </c>
      <c r="D239" s="1" t="s">
        <v>148</v>
      </c>
      <c r="E239" s="13">
        <v>50000</v>
      </c>
      <c r="F239" s="47">
        <f t="shared" si="17"/>
        <v>13.513513513513514</v>
      </c>
      <c r="G239" s="1">
        <v>3</v>
      </c>
      <c r="H239" s="1">
        <v>8</v>
      </c>
      <c r="I239" s="42">
        <f t="shared" si="18"/>
        <v>1200000</v>
      </c>
      <c r="J239" s="49">
        <f t="shared" si="16"/>
        <v>324.32432432432432</v>
      </c>
    </row>
    <row r="240" spans="2:10" s="31" customFormat="1" ht="15.75" x14ac:dyDescent="0.25">
      <c r="B240" s="2" t="s">
        <v>115</v>
      </c>
      <c r="C240" s="33"/>
      <c r="D240" s="2"/>
      <c r="E240" s="34"/>
      <c r="F240" s="48">
        <f t="shared" si="17"/>
        <v>0</v>
      </c>
      <c r="G240" s="2"/>
      <c r="H240" s="2"/>
      <c r="I240" s="43">
        <f>SUM(I234:I239)</f>
        <v>11680000</v>
      </c>
      <c r="J240" s="37">
        <f>SUM(J234:J239)</f>
        <v>3156.7567567567567</v>
      </c>
    </row>
    <row r="241" spans="2:10" ht="48" customHeight="1" x14ac:dyDescent="0.25">
      <c r="B241" s="21" t="s">
        <v>113</v>
      </c>
      <c r="C241" s="1"/>
      <c r="D241" s="1"/>
      <c r="E241" s="13"/>
      <c r="F241" s="47">
        <f t="shared" si="17"/>
        <v>0</v>
      </c>
      <c r="G241" s="1"/>
      <c r="H241" s="1"/>
      <c r="I241" s="42">
        <f t="shared" si="18"/>
        <v>0</v>
      </c>
      <c r="J241" s="49">
        <f t="shared" si="16"/>
        <v>0</v>
      </c>
    </row>
    <row r="242" spans="2:10" ht="15.75" x14ac:dyDescent="0.25">
      <c r="B242" s="1"/>
      <c r="C242" s="9" t="s">
        <v>8</v>
      </c>
      <c r="D242" s="9" t="s">
        <v>146</v>
      </c>
      <c r="E242" s="12">
        <v>10000</v>
      </c>
      <c r="F242" s="47">
        <f t="shared" si="17"/>
        <v>2.7027027027027026</v>
      </c>
      <c r="G242" s="1">
        <v>1</v>
      </c>
      <c r="H242" s="1">
        <v>1</v>
      </c>
      <c r="I242" s="44">
        <f t="shared" si="18"/>
        <v>10000</v>
      </c>
      <c r="J242" s="49">
        <f t="shared" si="16"/>
        <v>2.7027027027027026</v>
      </c>
    </row>
    <row r="243" spans="2:10" ht="15.75" x14ac:dyDescent="0.25">
      <c r="B243" s="1"/>
      <c r="C243" s="9" t="s">
        <v>17</v>
      </c>
      <c r="D243" s="9" t="s">
        <v>147</v>
      </c>
      <c r="E243" s="12">
        <v>100000</v>
      </c>
      <c r="F243" s="47">
        <f t="shared" si="17"/>
        <v>27.027027027027028</v>
      </c>
      <c r="G243" s="1">
        <v>1</v>
      </c>
      <c r="H243" s="1">
        <v>1</v>
      </c>
      <c r="I243" s="44">
        <f t="shared" si="18"/>
        <v>100000</v>
      </c>
      <c r="J243" s="49">
        <f t="shared" si="16"/>
        <v>27.027027027027028</v>
      </c>
    </row>
    <row r="244" spans="2:10" ht="15.75" x14ac:dyDescent="0.25">
      <c r="B244" s="1"/>
      <c r="C244" s="9" t="s">
        <v>94</v>
      </c>
      <c r="D244" s="9" t="s">
        <v>148</v>
      </c>
      <c r="E244" s="12">
        <v>10000</v>
      </c>
      <c r="F244" s="47">
        <f t="shared" si="17"/>
        <v>2.7027027027027026</v>
      </c>
      <c r="G244" s="1">
        <v>53</v>
      </c>
      <c r="H244" s="1">
        <v>1</v>
      </c>
      <c r="I244" s="44">
        <f t="shared" si="18"/>
        <v>530000</v>
      </c>
      <c r="J244" s="49">
        <f t="shared" si="16"/>
        <v>143.24324324324323</v>
      </c>
    </row>
    <row r="245" spans="2:10" ht="15.75" x14ac:dyDescent="0.25">
      <c r="B245" s="1"/>
      <c r="C245" s="9" t="s">
        <v>73</v>
      </c>
      <c r="D245" s="9" t="s">
        <v>148</v>
      </c>
      <c r="E245" s="12">
        <v>10000</v>
      </c>
      <c r="F245" s="47">
        <f t="shared" si="17"/>
        <v>2.7027027027027026</v>
      </c>
      <c r="G245" s="1">
        <v>50</v>
      </c>
      <c r="H245" s="1">
        <v>1</v>
      </c>
      <c r="I245" s="44">
        <f t="shared" si="18"/>
        <v>500000</v>
      </c>
      <c r="J245" s="49">
        <f t="shared" si="16"/>
        <v>135.13513513513513</v>
      </c>
    </row>
    <row r="246" spans="2:10" ht="15.75" x14ac:dyDescent="0.25">
      <c r="B246" s="1"/>
      <c r="C246" s="9" t="s">
        <v>21</v>
      </c>
      <c r="D246" s="9" t="s">
        <v>148</v>
      </c>
      <c r="E246" s="12">
        <v>50000</v>
      </c>
      <c r="F246" s="47">
        <f t="shared" si="17"/>
        <v>13.513513513513514</v>
      </c>
      <c r="G246" s="1">
        <v>1</v>
      </c>
      <c r="H246" s="1">
        <v>1</v>
      </c>
      <c r="I246" s="44">
        <f t="shared" si="18"/>
        <v>50000</v>
      </c>
      <c r="J246" s="49">
        <f t="shared" si="16"/>
        <v>13.513513513513514</v>
      </c>
    </row>
    <row r="247" spans="2:10" ht="15.75" x14ac:dyDescent="0.25">
      <c r="B247" s="1"/>
      <c r="C247" s="9" t="s">
        <v>28</v>
      </c>
      <c r="D247" s="9" t="s">
        <v>148</v>
      </c>
      <c r="E247" s="12">
        <v>50000</v>
      </c>
      <c r="F247" s="47">
        <f t="shared" si="17"/>
        <v>13.513513513513514</v>
      </c>
      <c r="G247" s="1">
        <v>3</v>
      </c>
      <c r="H247" s="1">
        <v>1</v>
      </c>
      <c r="I247" s="44">
        <f t="shared" si="18"/>
        <v>150000</v>
      </c>
      <c r="J247" s="49">
        <f t="shared" si="16"/>
        <v>40.54054054054054</v>
      </c>
    </row>
    <row r="248" spans="2:10" s="31" customFormat="1" x14ac:dyDescent="0.25">
      <c r="B248" s="2" t="s">
        <v>115</v>
      </c>
      <c r="C248" s="2"/>
      <c r="D248" s="2"/>
      <c r="E248" s="2"/>
      <c r="F248" s="2"/>
      <c r="G248" s="2"/>
      <c r="H248" s="2"/>
      <c r="I248" s="45">
        <f>SUM(I242:I247)</f>
        <v>1340000</v>
      </c>
      <c r="J248" s="37">
        <f>SUM(J242:J247)</f>
        <v>362.16216216216213</v>
      </c>
    </row>
    <row r="249" spans="2:10" x14ac:dyDescent="0.25">
      <c r="B249" s="1"/>
      <c r="C249" s="1"/>
      <c r="D249" s="1"/>
      <c r="E249" s="1"/>
      <c r="F249" s="1"/>
      <c r="G249" s="1"/>
      <c r="H249" s="1"/>
      <c r="I249" s="46"/>
      <c r="J249" s="49"/>
    </row>
    <row r="250" spans="2:10" s="31" customFormat="1" x14ac:dyDescent="0.25">
      <c r="B250" s="2" t="s">
        <v>118</v>
      </c>
      <c r="C250" s="2"/>
      <c r="D250" s="2"/>
      <c r="E250" s="2"/>
      <c r="F250" s="2"/>
      <c r="G250" s="2"/>
      <c r="H250" s="2"/>
      <c r="I250" s="45">
        <f>I248+I240+I232+I227+I219+I212+I207+I202+I193+I184+I175+I166+I162+I153+I145+I137+I128+I118+I109+I103+I93+I84+I77+I73+I65+I56+I48+I37+I26+I15</f>
        <v>260801400</v>
      </c>
      <c r="J250" s="45">
        <f>J248+J240+J232+J227+J219+J212+J207+J202+J193+J184+J175+J166+J162+J153+J145+J137+J128+J118+J109+J103+J93+J84+J77+J73+J65+J56+J48+J37+J26+J15</f>
        <v>70551.729729729719</v>
      </c>
    </row>
    <row r="254" spans="2:10" x14ac:dyDescent="0.25">
      <c r="G254" s="53"/>
    </row>
    <row r="255" spans="2:10" x14ac:dyDescent="0.25">
      <c r="G255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C1" sqref="C1"/>
    </sheetView>
  </sheetViews>
  <sheetFormatPr defaultRowHeight="15" x14ac:dyDescent="0.25"/>
  <cols>
    <col min="2" max="2" width="24.42578125" customWidth="1"/>
    <col min="3" max="3" width="37.7109375" customWidth="1"/>
    <col min="4" max="4" width="12.7109375" hidden="1" customWidth="1"/>
    <col min="5" max="8" width="12.7109375" customWidth="1"/>
    <col min="9" max="9" width="17.5703125" hidden="1" customWidth="1"/>
    <col min="10" max="10" width="12.7109375" customWidth="1"/>
    <col min="11" max="11" width="11.42578125" customWidth="1"/>
  </cols>
  <sheetData>
    <row r="1" spans="1:12" x14ac:dyDescent="0.25">
      <c r="A1" t="s">
        <v>119</v>
      </c>
    </row>
    <row r="2" spans="1:12" ht="18.75" x14ac:dyDescent="0.3">
      <c r="B2" s="51" t="s">
        <v>156</v>
      </c>
      <c r="C2" s="51"/>
      <c r="D2" s="51"/>
      <c r="E2" s="51"/>
      <c r="F2" s="51"/>
      <c r="G2" s="51"/>
      <c r="H2" s="51"/>
      <c r="I2" s="51" t="s">
        <v>137</v>
      </c>
      <c r="J2" s="51" t="s">
        <v>138</v>
      </c>
      <c r="K2" s="51"/>
      <c r="L2" s="50"/>
    </row>
    <row r="3" spans="1:12" ht="18.75" x14ac:dyDescent="0.3">
      <c r="B3" s="52" t="s">
        <v>141</v>
      </c>
      <c r="C3" s="52"/>
      <c r="D3" s="52" t="s">
        <v>132</v>
      </c>
      <c r="E3" s="52" t="s">
        <v>152</v>
      </c>
      <c r="F3" s="52" t="s">
        <v>135</v>
      </c>
      <c r="G3" s="52" t="s">
        <v>136</v>
      </c>
      <c r="H3" s="52" t="s">
        <v>139</v>
      </c>
      <c r="I3" s="52"/>
      <c r="J3" s="55"/>
      <c r="K3" s="52"/>
      <c r="L3" s="50"/>
    </row>
    <row r="4" spans="1:12" x14ac:dyDescent="0.25">
      <c r="B4" s="9"/>
      <c r="C4" s="9" t="s">
        <v>121</v>
      </c>
      <c r="D4" s="12">
        <v>400000</v>
      </c>
      <c r="E4" s="12" t="s">
        <v>153</v>
      </c>
      <c r="F4" s="12">
        <v>12</v>
      </c>
      <c r="G4" s="9">
        <v>2</v>
      </c>
      <c r="H4" s="54">
        <f>D4/3700</f>
        <v>108.10810810810811</v>
      </c>
      <c r="I4" s="12">
        <f>D4*F4*G4</f>
        <v>9600000</v>
      </c>
      <c r="J4" s="12">
        <f>F4*G4*H4</f>
        <v>2594.5945945945946</v>
      </c>
      <c r="K4" s="9"/>
      <c r="L4" s="50"/>
    </row>
    <row r="5" spans="1:12" x14ac:dyDescent="0.25">
      <c r="B5" s="9"/>
      <c r="C5" s="9" t="s">
        <v>17</v>
      </c>
      <c r="D5" s="12">
        <v>100000</v>
      </c>
      <c r="E5" s="12" t="s">
        <v>153</v>
      </c>
      <c r="F5" s="12">
        <v>12</v>
      </c>
      <c r="G5" s="9">
        <v>2</v>
      </c>
      <c r="H5" s="54">
        <f t="shared" ref="H5:H17" si="0">D5/3700</f>
        <v>27.027027027027028</v>
      </c>
      <c r="I5" s="12">
        <f t="shared" ref="I5:I17" si="1">D5*F5*G5</f>
        <v>2400000</v>
      </c>
      <c r="J5" s="12">
        <f t="shared" ref="J5:J17" si="2">F5*G5*H5</f>
        <v>648.64864864864865</v>
      </c>
      <c r="K5" s="9"/>
      <c r="L5" s="50"/>
    </row>
    <row r="6" spans="1:12" x14ac:dyDescent="0.25">
      <c r="B6" s="9"/>
      <c r="C6" s="9" t="s">
        <v>122</v>
      </c>
      <c r="D6" s="12">
        <v>100000</v>
      </c>
      <c r="E6" s="12" t="s">
        <v>154</v>
      </c>
      <c r="F6" s="12">
        <v>12</v>
      </c>
      <c r="G6" s="9">
        <v>2</v>
      </c>
      <c r="H6" s="54">
        <f t="shared" si="0"/>
        <v>27.027027027027028</v>
      </c>
      <c r="I6" s="12">
        <f t="shared" si="1"/>
        <v>2400000</v>
      </c>
      <c r="J6" s="12">
        <f t="shared" si="2"/>
        <v>648.64864864864865</v>
      </c>
      <c r="K6" s="9"/>
      <c r="L6" s="50"/>
    </row>
    <row r="7" spans="1:12" x14ac:dyDescent="0.25">
      <c r="B7" s="9"/>
      <c r="C7" s="9" t="s">
        <v>123</v>
      </c>
      <c r="D7" s="12">
        <v>100000</v>
      </c>
      <c r="E7" s="12" t="s">
        <v>154</v>
      </c>
      <c r="F7" s="12">
        <v>12</v>
      </c>
      <c r="G7" s="9">
        <v>2</v>
      </c>
      <c r="H7" s="54">
        <f t="shared" si="0"/>
        <v>27.027027027027028</v>
      </c>
      <c r="I7" s="12">
        <f t="shared" si="1"/>
        <v>2400000</v>
      </c>
      <c r="J7" s="12">
        <f t="shared" si="2"/>
        <v>648.64864864864865</v>
      </c>
      <c r="K7" s="9"/>
      <c r="L7" s="50"/>
    </row>
    <row r="8" spans="1:12" x14ac:dyDescent="0.25">
      <c r="B8" s="9"/>
      <c r="C8" s="9" t="s">
        <v>124</v>
      </c>
      <c r="D8" s="12">
        <v>100000</v>
      </c>
      <c r="E8" s="12" t="s">
        <v>153</v>
      </c>
      <c r="F8" s="12">
        <v>12</v>
      </c>
      <c r="G8" s="9">
        <v>2</v>
      </c>
      <c r="H8" s="54">
        <f t="shared" si="0"/>
        <v>27.027027027027028</v>
      </c>
      <c r="I8" s="12">
        <f t="shared" si="1"/>
        <v>2400000</v>
      </c>
      <c r="J8" s="12">
        <f t="shared" si="2"/>
        <v>648.64864864864865</v>
      </c>
      <c r="K8" s="9"/>
      <c r="L8" s="50"/>
    </row>
    <row r="9" spans="1:12" x14ac:dyDescent="0.25">
      <c r="B9" s="9"/>
      <c r="C9" s="9" t="s">
        <v>125</v>
      </c>
      <c r="D9" s="12">
        <v>500000</v>
      </c>
      <c r="E9" s="12" t="s">
        <v>148</v>
      </c>
      <c r="F9" s="12">
        <v>12</v>
      </c>
      <c r="G9" s="9">
        <v>2</v>
      </c>
      <c r="H9" s="54">
        <f t="shared" si="0"/>
        <v>135.13513513513513</v>
      </c>
      <c r="I9" s="12">
        <f t="shared" si="1"/>
        <v>12000000</v>
      </c>
      <c r="J9" s="12">
        <f t="shared" si="2"/>
        <v>3243.2432432432433</v>
      </c>
      <c r="K9" s="9"/>
      <c r="L9" s="50"/>
    </row>
    <row r="10" spans="1:12" x14ac:dyDescent="0.25">
      <c r="B10" s="9"/>
      <c r="C10" s="9" t="s">
        <v>126</v>
      </c>
      <c r="D10" s="12">
        <v>250000</v>
      </c>
      <c r="E10" s="12" t="s">
        <v>153</v>
      </c>
      <c r="F10" s="12">
        <v>12</v>
      </c>
      <c r="G10" s="9">
        <v>2</v>
      </c>
      <c r="H10" s="54">
        <f t="shared" si="0"/>
        <v>67.567567567567565</v>
      </c>
      <c r="I10" s="12">
        <f t="shared" si="1"/>
        <v>6000000</v>
      </c>
      <c r="J10" s="12">
        <f t="shared" si="2"/>
        <v>1621.6216216216217</v>
      </c>
      <c r="K10" s="9"/>
      <c r="L10" s="50"/>
    </row>
    <row r="11" spans="1:12" x14ac:dyDescent="0.25">
      <c r="B11" s="9"/>
      <c r="C11" s="9" t="s">
        <v>134</v>
      </c>
      <c r="D11" s="12">
        <v>200000</v>
      </c>
      <c r="E11" s="12" t="s">
        <v>153</v>
      </c>
      <c r="F11" s="12">
        <v>12</v>
      </c>
      <c r="G11" s="9">
        <v>2</v>
      </c>
      <c r="H11" s="54">
        <f t="shared" si="0"/>
        <v>54.054054054054056</v>
      </c>
      <c r="I11" s="12">
        <f t="shared" si="1"/>
        <v>4800000</v>
      </c>
      <c r="J11" s="12">
        <f t="shared" si="2"/>
        <v>1297.2972972972973</v>
      </c>
      <c r="K11" s="9"/>
      <c r="L11" s="50"/>
    </row>
    <row r="12" spans="1:12" s="31" customFormat="1" x14ac:dyDescent="0.25">
      <c r="B12" s="33"/>
      <c r="C12" s="33" t="s">
        <v>140</v>
      </c>
      <c r="D12" s="35"/>
      <c r="E12" s="35"/>
      <c r="F12" s="35"/>
      <c r="G12" s="33"/>
      <c r="H12" s="56">
        <f t="shared" si="0"/>
        <v>0</v>
      </c>
      <c r="I12" s="35">
        <f>D12*F12*G12</f>
        <v>0</v>
      </c>
      <c r="J12" s="35">
        <f t="shared" si="2"/>
        <v>0</v>
      </c>
      <c r="K12" s="33"/>
      <c r="L12" s="57"/>
    </row>
    <row r="13" spans="1:12" x14ac:dyDescent="0.25">
      <c r="B13" s="33" t="s">
        <v>120</v>
      </c>
      <c r="C13" s="9" t="s">
        <v>127</v>
      </c>
      <c r="D13" s="12">
        <v>800000</v>
      </c>
      <c r="E13" s="12" t="s">
        <v>148</v>
      </c>
      <c r="F13" s="12">
        <v>12</v>
      </c>
      <c r="G13" s="9">
        <v>2</v>
      </c>
      <c r="H13" s="54">
        <f t="shared" si="0"/>
        <v>216.21621621621622</v>
      </c>
      <c r="I13" s="12">
        <f t="shared" si="1"/>
        <v>19200000</v>
      </c>
      <c r="J13" s="12">
        <f t="shared" si="2"/>
        <v>5189.1891891891892</v>
      </c>
      <c r="K13" s="9"/>
      <c r="L13" s="50"/>
    </row>
    <row r="14" spans="1:12" x14ac:dyDescent="0.25">
      <c r="B14" s="9"/>
      <c r="C14" s="9" t="s">
        <v>128</v>
      </c>
      <c r="D14" s="12">
        <v>600000</v>
      </c>
      <c r="E14" s="12" t="s">
        <v>148</v>
      </c>
      <c r="F14" s="12">
        <v>12</v>
      </c>
      <c r="G14" s="9">
        <v>2</v>
      </c>
      <c r="H14" s="54">
        <f t="shared" si="0"/>
        <v>162.16216216216216</v>
      </c>
      <c r="I14" s="12">
        <f t="shared" si="1"/>
        <v>14400000</v>
      </c>
      <c r="J14" s="12">
        <f t="shared" si="2"/>
        <v>3891.8918918918916</v>
      </c>
      <c r="K14" s="9"/>
      <c r="L14" s="50"/>
    </row>
    <row r="15" spans="1:12" x14ac:dyDescent="0.25">
      <c r="B15" s="9"/>
      <c r="C15" s="9" t="s">
        <v>129</v>
      </c>
      <c r="D15" s="12">
        <v>600000</v>
      </c>
      <c r="E15" s="12" t="s">
        <v>148</v>
      </c>
      <c r="F15" s="12">
        <v>12</v>
      </c>
      <c r="G15" s="9">
        <v>2</v>
      </c>
      <c r="H15" s="54">
        <f t="shared" si="0"/>
        <v>162.16216216216216</v>
      </c>
      <c r="I15" s="12">
        <f t="shared" si="1"/>
        <v>14400000</v>
      </c>
      <c r="J15" s="12">
        <f t="shared" si="2"/>
        <v>3891.8918918918916</v>
      </c>
      <c r="K15" s="9"/>
      <c r="L15" s="50"/>
    </row>
    <row r="16" spans="1:12" x14ac:dyDescent="0.25">
      <c r="B16" s="9"/>
      <c r="C16" s="9" t="s">
        <v>130</v>
      </c>
      <c r="D16" s="12">
        <v>400000</v>
      </c>
      <c r="E16" s="12" t="s">
        <v>148</v>
      </c>
      <c r="F16" s="12">
        <v>12</v>
      </c>
      <c r="G16" s="9">
        <v>2</v>
      </c>
      <c r="H16" s="54">
        <f t="shared" si="0"/>
        <v>108.10810810810811</v>
      </c>
      <c r="I16" s="12">
        <f t="shared" si="1"/>
        <v>9600000</v>
      </c>
      <c r="J16" s="12">
        <f t="shared" si="2"/>
        <v>2594.5945945945946</v>
      </c>
      <c r="K16" s="9"/>
      <c r="L16" s="50"/>
    </row>
    <row r="17" spans="1:12" x14ac:dyDescent="0.25">
      <c r="B17" s="9"/>
      <c r="C17" s="9" t="s">
        <v>131</v>
      </c>
      <c r="D17" s="12">
        <v>400000</v>
      </c>
      <c r="E17" s="12" t="s">
        <v>148</v>
      </c>
      <c r="F17" s="12">
        <v>12</v>
      </c>
      <c r="G17" s="9">
        <v>2</v>
      </c>
      <c r="H17" s="54">
        <f t="shared" si="0"/>
        <v>108.10810810810811</v>
      </c>
      <c r="I17" s="12">
        <f t="shared" si="1"/>
        <v>9600000</v>
      </c>
      <c r="J17" s="12">
        <f t="shared" si="2"/>
        <v>2594.5945945945946</v>
      </c>
      <c r="K17" s="9"/>
      <c r="L17" s="50"/>
    </row>
    <row r="18" spans="1:12" s="31" customFormat="1" x14ac:dyDescent="0.25">
      <c r="B18" s="33"/>
      <c r="C18" s="33" t="s">
        <v>133</v>
      </c>
      <c r="D18" s="35"/>
      <c r="E18" s="35"/>
      <c r="F18" s="35"/>
      <c r="G18" s="33"/>
      <c r="H18" s="33"/>
      <c r="I18" s="35">
        <f>SUM(I4:I17)</f>
        <v>109200000</v>
      </c>
      <c r="J18" s="35">
        <f>SUM(J4:J17)</f>
        <v>29513.513513513513</v>
      </c>
      <c r="K18" s="33"/>
      <c r="L18" s="57"/>
    </row>
    <row r="19" spans="1:12" x14ac:dyDescent="0.25">
      <c r="B19" s="9"/>
      <c r="C19" s="9"/>
      <c r="D19" s="9"/>
      <c r="E19" s="9"/>
      <c r="F19" s="9"/>
      <c r="G19" s="9"/>
      <c r="H19" s="9"/>
      <c r="I19" s="12"/>
      <c r="J19" s="9"/>
      <c r="K19" s="9"/>
      <c r="L19" s="50"/>
    </row>
    <row r="21" spans="1:12" x14ac:dyDescent="0.25">
      <c r="A21" s="50"/>
    </row>
    <row r="24" spans="1:12" x14ac:dyDescent="0.25">
      <c r="H24" s="53"/>
    </row>
    <row r="27" spans="1:12" x14ac:dyDescent="0.25">
      <c r="H2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Activity Budget</vt:lpstr>
      <vt:lpstr>Administration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Elizabeth</cp:lastModifiedBy>
  <dcterms:created xsi:type="dcterms:W3CDTF">2018-06-20T06:22:45Z</dcterms:created>
  <dcterms:modified xsi:type="dcterms:W3CDTF">2018-06-21T10:02:43Z</dcterms:modified>
</cp:coreProperties>
</file>