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00" activeTab="1"/>
  </bookViews>
  <sheets>
    <sheet name="Budgeting Instructions" sheetId="1" r:id="rId1"/>
    <sheet name="1. Main Detailed Budget" sheetId="2" r:id="rId2"/>
    <sheet name="2. Budget Notes" sheetId="3" r:id="rId3"/>
  </sheets>
  <definedNames>
    <definedName name="_xlnm.Print_Titles" localSheetId="1">'1. Main Detailed Budget'!$1:$10</definedName>
  </definedNames>
  <calcPr fullCalcOnLoad="1"/>
</workbook>
</file>

<file path=xl/sharedStrings.xml><?xml version="1.0" encoding="utf-8"?>
<sst xmlns="http://schemas.openxmlformats.org/spreadsheetml/2006/main" count="201" uniqueCount="173">
  <si>
    <t>Name of Applicant:</t>
  </si>
  <si>
    <t>Title of Proposed Grant Activity:</t>
  </si>
  <si>
    <t>Line Item</t>
  </si>
  <si>
    <t>Units</t>
  </si>
  <si>
    <t>Rate</t>
  </si>
  <si>
    <t>Total</t>
  </si>
  <si>
    <t>I.</t>
  </si>
  <si>
    <t>Salaries (long-term staff)</t>
  </si>
  <si>
    <t>A.</t>
  </si>
  <si>
    <t>Long-term Staff (full name and position title)</t>
  </si>
  <si>
    <t>Subtotal, Long-Term Staff</t>
  </si>
  <si>
    <t>B.</t>
  </si>
  <si>
    <t>Subtotal, Short-Term Staff</t>
  </si>
  <si>
    <t>II.</t>
  </si>
  <si>
    <t xml:space="preserve">Benefits </t>
  </si>
  <si>
    <t>Health insurance</t>
  </si>
  <si>
    <t>Social security</t>
  </si>
  <si>
    <t>C</t>
  </si>
  <si>
    <t>III.</t>
  </si>
  <si>
    <t>Other Direct Costs</t>
  </si>
  <si>
    <t>Communications (telephone, fax, internet, etc.)</t>
  </si>
  <si>
    <t>Reproduction Costs</t>
  </si>
  <si>
    <t>Bank Charges</t>
  </si>
  <si>
    <t>D.</t>
  </si>
  <si>
    <t>Expendable Supplies</t>
  </si>
  <si>
    <t>E.</t>
  </si>
  <si>
    <t>Vehicle Maintenance and Fuel</t>
  </si>
  <si>
    <t>F.</t>
  </si>
  <si>
    <t>Office Rent, Utilities, and Maintenance</t>
  </si>
  <si>
    <t>G.</t>
  </si>
  <si>
    <t>H.</t>
  </si>
  <si>
    <t>IV.</t>
  </si>
  <si>
    <t>Name of Activity</t>
  </si>
  <si>
    <t>Training Venue Rental</t>
  </si>
  <si>
    <t>Food</t>
  </si>
  <si>
    <t>Lodging</t>
  </si>
  <si>
    <t>Transportation</t>
  </si>
  <si>
    <t>Equipment Rental</t>
  </si>
  <si>
    <t>V.</t>
  </si>
  <si>
    <t>Travel and Transportation</t>
  </si>
  <si>
    <t>VI.</t>
  </si>
  <si>
    <t xml:space="preserve">Goods and Materials </t>
  </si>
  <si>
    <t>Grand Total</t>
  </si>
  <si>
    <t>YouthPower Learning</t>
  </si>
  <si>
    <t>Total Salaries</t>
  </si>
  <si>
    <t>Total Benefits</t>
  </si>
  <si>
    <t>Total Other Direct Costs</t>
  </si>
  <si>
    <t>Total Travel and Transportation</t>
  </si>
  <si>
    <t>Total Goods and Materials</t>
  </si>
  <si>
    <t>Total, YouthPower Learning Contribution (Budget)</t>
  </si>
  <si>
    <t>Subtotal For Activity</t>
  </si>
  <si>
    <t>Travel from Y to Z</t>
  </si>
  <si>
    <t>Lodging (Location)</t>
  </si>
  <si>
    <t>Meals and Incidentals (Location)</t>
  </si>
  <si>
    <t>Total  Activity Service Delivery</t>
  </si>
  <si>
    <t>in USD</t>
  </si>
  <si>
    <t>[name of currency]</t>
  </si>
  <si>
    <t>[enter the date of the exchange rate used above in the yellow cell]</t>
  </si>
  <si>
    <t xml:space="preserve"> in local currency [name of currency]</t>
  </si>
  <si>
    <t>in [name of currency]</t>
  </si>
  <si>
    <t>See instructions to fill out this budget on tab "Budgeting Instructions"</t>
  </si>
  <si>
    <t>Training Supplies (flip charts, markers, etc.)</t>
  </si>
  <si>
    <r>
      <t>Provide a brief overview of your budget -</t>
    </r>
    <r>
      <rPr>
        <sz val="10"/>
        <rFont val="Arial"/>
        <family val="2"/>
      </rPr>
      <t xml:space="preserve"> Please detail any general principles used to develop the line items (such as assumptions about escalation rates, where price quotes were derived, etc.).  </t>
    </r>
  </si>
  <si>
    <r>
      <t>I. Salary -</t>
    </r>
    <r>
      <rPr>
        <sz val="10"/>
        <color indexed="8"/>
        <rFont val="Arial"/>
        <family val="2"/>
      </rPr>
      <t xml:space="preserve">  For each long and short term position listed under the salary column, please provide an explanation of the individual's position and justification for the number of days/months listed. </t>
    </r>
  </si>
  <si>
    <r>
      <t>V. Travel and Transportation -</t>
    </r>
    <r>
      <rPr>
        <sz val="10"/>
        <color indexed="8"/>
        <rFont val="Arial"/>
        <family val="2"/>
      </rPr>
      <t xml:space="preserve"> Please provide a detailed justification and explanation of each of the travel and transportation costs and how these costs were calculated. 
</t>
    </r>
  </si>
  <si>
    <t>The budget notes should explain the cost components of your detailed line item budget. For each line item, briefly describe the cost component's programmatic relevance and how the cost was calculated. Use the format below, which mirrors the detailed line item budget format, for clarity and easy reference.</t>
  </si>
  <si>
    <t>Guidance on Prize Application Budget Form</t>
  </si>
  <si>
    <t>Young Women Transform Prize: Enabling Youth-Led Economic Empowerment</t>
  </si>
  <si>
    <t>Budget Notes</t>
  </si>
  <si>
    <t>[enter exchange rate in blue cell, expressed as local currency to USD]</t>
  </si>
  <si>
    <t>NOTE:  All budgets should be submitted in the local currency of the applicant and the US dollar equivalent.  Enter the exchange rate being used in the blue cell on the template; once entered, the USD equivalent will automatically populate for all line items.</t>
  </si>
  <si>
    <t>The worksheet and requirement for the Budget Summary by Milestone has been removed.</t>
  </si>
  <si>
    <r>
      <t>I. Salary -</t>
    </r>
    <r>
      <rPr>
        <sz val="10"/>
        <color indexed="8"/>
        <rFont val="Arial"/>
        <family val="2"/>
      </rPr>
      <t xml:space="preserve">  In the rate column, specify the monthly rate of long term labor, and anticipated number of months for each position. For short term labor, specify the daily rate and anticipated number of days. Should a prize be awarded, each labor expense entered will require backup documentation such as employment agreement, payroll slip, or certified biodata form. For new labor, include names, titles, and rate. Please provide an explanation of position and justification of number of days or months to be worked in the budget notes.</t>
    </r>
  </si>
  <si>
    <r>
      <t>II. Benefits -</t>
    </r>
    <r>
      <rPr>
        <sz val="10"/>
        <rFont val="Arial"/>
        <family val="2"/>
      </rPr>
      <t xml:space="preserve"> Include here any benefits for the allocated portion of the salary of the referenced personnel, per established policy and procedures of the applicant, and applicable local laws. Common costs include health insurance, social security, or employer paid taxes. </t>
    </r>
  </si>
  <si>
    <r>
      <t>V. Travel and Transportation -</t>
    </r>
    <r>
      <rPr>
        <sz val="10"/>
        <color indexed="8"/>
        <rFont val="Arial"/>
        <family val="2"/>
      </rPr>
      <t xml:space="preserve"> Include here activity, staff, and/or beneficiary travel costs and per diem, gasoline for vehicles, etc. Please note destination in the budget. For example, Meals &amp; Incidental charges to X Location. </t>
    </r>
  </si>
  <si>
    <r>
      <t>VI. Goods and Materials -</t>
    </r>
    <r>
      <rPr>
        <sz val="10"/>
        <color indexed="8"/>
        <rFont val="Arial"/>
        <family val="2"/>
      </rPr>
      <t xml:space="preserve">  Include here equipment and furnishings to be purchased specifically for the proposed grant activity.</t>
    </r>
  </si>
  <si>
    <t xml:space="preserve">These instructions are for completing the prize application budget sheet. Applicants must submit a detailed budget using the template on worksheet "1. Main Detailed Budget" and detailed budget notes explaining each cost using the template on worksheet "2. Budget Notes." </t>
  </si>
  <si>
    <r>
      <t xml:space="preserve">1. Detailed Budget. </t>
    </r>
    <r>
      <rPr>
        <sz val="10"/>
        <rFont val="Arial"/>
        <family val="2"/>
      </rPr>
      <t>Enter anticipated expenses in the appropriate line item by detailing unit cost and rate.</t>
    </r>
    <r>
      <rPr>
        <b/>
        <sz val="10"/>
        <rFont val="Arial"/>
        <family val="2"/>
      </rPr>
      <t xml:space="preserve"> </t>
    </r>
    <r>
      <rPr>
        <sz val="10"/>
        <rFont val="Arial"/>
        <family val="2"/>
      </rPr>
      <t>All columns shaded in grey</t>
    </r>
    <r>
      <rPr>
        <b/>
        <sz val="10"/>
        <rFont val="Arial"/>
        <family val="2"/>
      </rPr>
      <t xml:space="preserve"> </t>
    </r>
    <r>
      <rPr>
        <sz val="10"/>
        <rFont val="Arial"/>
        <family val="2"/>
      </rPr>
      <t xml:space="preserve">contain formulas that will automatically populate and should not require change. </t>
    </r>
  </si>
  <si>
    <r>
      <t xml:space="preserve">III. Other Direct Costs - </t>
    </r>
    <r>
      <rPr>
        <sz val="10"/>
        <rFont val="Arial"/>
        <family val="2"/>
      </rPr>
      <t xml:space="preserve">Include here any non-personnel costs for implementation of the grant activity (e.g., supplies, proportionate amount for applicant office rent, utilities, etc.). Enter the unit amount anticipated per month and number of months. Each expense entered requires justification in the budget notes. Should a prize be awarded, back-up documentation (such as a lease agreement for rent) may be required. </t>
    </r>
  </si>
  <si>
    <r>
      <t xml:space="preserve">IV. Activity Service Delivery - </t>
    </r>
    <r>
      <rPr>
        <sz val="10"/>
        <rFont val="Arial"/>
        <family val="2"/>
      </rPr>
      <t xml:space="preserve">Include here expenses specific to a programmatic activity. For example, expenses related to hosting a workshop, or collecting surveys, should be detailed. </t>
    </r>
    <r>
      <rPr>
        <sz val="10"/>
        <color indexed="8"/>
        <rFont val="Arial"/>
        <family val="2"/>
      </rPr>
      <t>Examples of line items would be the rental of a training facility, or printing of training documents for workshops/training.  Provide the name of the activity and add additional lines for each activity.</t>
    </r>
  </si>
  <si>
    <r>
      <t xml:space="preserve">2. Budget Notes - </t>
    </r>
    <r>
      <rPr>
        <sz val="10"/>
        <rFont val="Arial"/>
        <family val="2"/>
      </rPr>
      <t xml:space="preserve">The budget notes should provide a justification for the basis of each cost proposed in the budget. Briefly describe its programmatic relevance and how it is calculated. Please follow the Main Detailed Budget as a guide and describe items listed in the Main Detailed Budget.  If additional space is needed, please utilize additional lines in their proper reporting category.  </t>
    </r>
  </si>
  <si>
    <r>
      <t xml:space="preserve">II. Benefits - </t>
    </r>
    <r>
      <rPr>
        <sz val="10"/>
        <rFont val="Arial"/>
        <family val="2"/>
      </rPr>
      <t xml:space="preserve">Please explain any benefits that are allocated to salaried employees and other referenced personnel, explaining the applicant's established policy and procedures, with adherence to applicable local laws.  </t>
    </r>
  </si>
  <si>
    <r>
      <t>III. Other Direct Costs -</t>
    </r>
    <r>
      <rPr>
        <sz val="10"/>
        <rFont val="Arial"/>
        <family val="2"/>
      </rPr>
      <t xml:space="preserve"> Please provide a detailed justification for each item listed.  Explain why each item is needed for the proposed activity, the basis for the cost of each item, and the duration of need.</t>
    </r>
    <r>
      <rPr>
        <b/>
        <sz val="10"/>
        <rFont val="Arial"/>
        <family val="2"/>
      </rPr>
      <t xml:space="preserve"> </t>
    </r>
    <r>
      <rPr>
        <sz val="10"/>
        <rFont val="Arial"/>
        <family val="2"/>
      </rPr>
      <t xml:space="preserve">
</t>
    </r>
  </si>
  <si>
    <r>
      <t xml:space="preserve">IV. Activity Service Delivery - </t>
    </r>
    <r>
      <rPr>
        <sz val="10"/>
        <rFont val="Arial"/>
        <family val="2"/>
      </rPr>
      <t>Listed by program activity, please explain costs associated with each programmatic activity, how these costs were calculated, and what purpose they serve in achieving the main project objectives</t>
    </r>
    <r>
      <rPr>
        <b/>
        <sz val="10"/>
        <rFont val="Arial"/>
        <family val="2"/>
      </rPr>
      <t xml:space="preserve">.  </t>
    </r>
  </si>
  <si>
    <t xml:space="preserve"> Detailed Budget</t>
  </si>
  <si>
    <t xml:space="preserve">Short-Term Staff (full name and position title) </t>
  </si>
  <si>
    <t>(Add/subtract lines as needed. Illustrative costs listed below.)</t>
  </si>
  <si>
    <t>Activity Service Delivery</t>
  </si>
  <si>
    <t xml:space="preserve">3 units Electric Sewing machines           </t>
  </si>
  <si>
    <t>2 units Electric Pressing  Iron</t>
  </si>
  <si>
    <t>2 units Flat Ironing  table</t>
  </si>
  <si>
    <t xml:space="preserve">1 Hot Air Soldering station    </t>
  </si>
  <si>
    <t xml:space="preserve">2 Repair tools kits </t>
  </si>
  <si>
    <t xml:space="preserve">2 Repair table    </t>
  </si>
  <si>
    <t xml:space="preserve">2 Micro Sims Cutter </t>
  </si>
  <si>
    <t>F</t>
  </si>
  <si>
    <t xml:space="preserve">G </t>
  </si>
  <si>
    <t>H</t>
  </si>
  <si>
    <t>I</t>
  </si>
  <si>
    <t>J</t>
  </si>
  <si>
    <t>K</t>
  </si>
  <si>
    <t>L</t>
  </si>
  <si>
    <t>M</t>
  </si>
  <si>
    <t>N</t>
  </si>
  <si>
    <t>O</t>
  </si>
  <si>
    <t>P</t>
  </si>
  <si>
    <t>Q</t>
  </si>
  <si>
    <t xml:space="preserve">2 sets Nail Technician Student Kit              </t>
  </si>
  <si>
    <t xml:space="preserve">2 sets Esthetician Student Kit                      </t>
  </si>
  <si>
    <t xml:space="preserve">2 sets Makeup Artist Student  kit                 </t>
  </si>
  <si>
    <t xml:space="preserve">2 units Hot Hair Drier                                  </t>
  </si>
  <si>
    <t xml:space="preserve">1 unit Oven                </t>
  </si>
  <si>
    <t xml:space="preserve">2 sets Mixer                 </t>
  </si>
  <si>
    <t xml:space="preserve">Assorted Baking Accessories                </t>
  </si>
  <si>
    <t xml:space="preserve">1 set Cooking Pots   </t>
  </si>
  <si>
    <t>Travel from project centre to apprenticship site</t>
  </si>
  <si>
    <t>Cookery/Catering Materials</t>
  </si>
  <si>
    <t>Cosmetology/Beautician Tools &amp; Equipment</t>
  </si>
  <si>
    <t>Electronics Repairs Tools &amp; equpment</t>
  </si>
  <si>
    <t>Tailoring Machines &amp; Tools</t>
  </si>
  <si>
    <r>
      <rPr>
        <sz val="7"/>
        <color indexed="8"/>
        <rFont val="Times New Roman"/>
        <family val="1"/>
      </rPr>
      <t xml:space="preserve">       </t>
    </r>
    <r>
      <rPr>
        <sz val="11"/>
        <color indexed="8"/>
        <rFont val="Calibri"/>
        <family val="2"/>
      </rPr>
      <t>Bennetta Ross Weiah</t>
    </r>
  </si>
  <si>
    <r>
      <rPr>
        <sz val="7"/>
        <color indexed="8"/>
        <rFont val="Times New Roman"/>
        <family val="1"/>
      </rPr>
      <t xml:space="preserve">      </t>
    </r>
    <r>
      <rPr>
        <sz val="11"/>
        <color theme="1"/>
        <rFont val="Calibri"/>
        <family val="2"/>
      </rPr>
      <t>Marian S. Weiah</t>
    </r>
  </si>
  <si>
    <r>
      <rPr>
        <sz val="7"/>
        <color indexed="8"/>
        <rFont val="Times New Roman"/>
        <family val="1"/>
      </rPr>
      <t xml:space="preserve">    </t>
    </r>
    <r>
      <rPr>
        <sz val="11"/>
        <color theme="1"/>
        <rFont val="Calibri"/>
        <family val="2"/>
      </rPr>
      <t>Anthony Carter</t>
    </r>
  </si>
  <si>
    <r>
      <rPr>
        <sz val="7"/>
        <color indexed="8"/>
        <rFont val="Times New Roman"/>
        <family val="1"/>
      </rPr>
      <t xml:space="preserve">    </t>
    </r>
    <r>
      <rPr>
        <sz val="11"/>
        <color theme="1"/>
        <rFont val="Calibri"/>
        <family val="2"/>
      </rPr>
      <t>Kelvin Saylee</t>
    </r>
  </si>
  <si>
    <r>
      <rPr>
        <sz val="7"/>
        <color indexed="8"/>
        <rFont val="Times New Roman"/>
        <family val="1"/>
      </rPr>
      <t xml:space="preserve">     </t>
    </r>
    <r>
      <rPr>
        <sz val="11"/>
        <color theme="1"/>
        <rFont val="Calibri"/>
        <family val="2"/>
      </rPr>
      <t>Jestina K. Blackie</t>
    </r>
  </si>
  <si>
    <r>
      <rPr>
        <sz val="7"/>
        <color indexed="8"/>
        <rFont val="Times New Roman"/>
        <family val="1"/>
      </rPr>
      <t xml:space="preserve">       </t>
    </r>
    <r>
      <rPr>
        <sz val="11"/>
        <color indexed="8"/>
        <rFont val="Calibri"/>
        <family val="2"/>
      </rPr>
      <t>Emmanuel D. Weiah II</t>
    </r>
  </si>
  <si>
    <r>
      <rPr>
        <sz val="7"/>
        <color indexed="8"/>
        <rFont val="Times New Roman"/>
        <family val="1"/>
      </rPr>
      <t xml:space="preserve">       </t>
    </r>
    <r>
      <rPr>
        <sz val="11"/>
        <color indexed="8"/>
        <rFont val="Calibri"/>
        <family val="2"/>
      </rPr>
      <t>6 volunteers</t>
    </r>
  </si>
  <si>
    <t>Trainers supervisor</t>
  </si>
  <si>
    <t>Electronics Instructor</t>
  </si>
  <si>
    <t>Tailoring Instructor</t>
  </si>
  <si>
    <t>Cosmetology instructor</t>
  </si>
  <si>
    <t>Cookery/Catering</t>
  </si>
  <si>
    <t>IT   officer</t>
  </si>
  <si>
    <t>President/FODEDE</t>
  </si>
  <si>
    <t>Secretary/CEO</t>
  </si>
  <si>
    <t>Project Manager</t>
  </si>
  <si>
    <t>Financial officer</t>
  </si>
  <si>
    <t>Administrative Assistant</t>
  </si>
  <si>
    <t xml:space="preserve"> Bendu Williams</t>
  </si>
  <si>
    <t>Amanda Karmu</t>
  </si>
  <si>
    <t xml:space="preserve"> Melisa Brooks</t>
  </si>
  <si>
    <t>  Jodie Reid Seton</t>
  </si>
  <si>
    <t xml:space="preserve"> Wallace G. Weiah</t>
  </si>
  <si>
    <t>B</t>
  </si>
  <si>
    <t>Publicity (monthly)</t>
  </si>
  <si>
    <t>Utility bill (monthly)</t>
  </si>
  <si>
    <t>Internet bill (monthly)</t>
  </si>
  <si>
    <t>6 Volunteers/Social workers</t>
  </si>
  <si>
    <t xml:space="preserve">Monitoring and evaluation team on the field routine </t>
  </si>
  <si>
    <t>Workshop facilatators (Stone Haven Guest House)</t>
  </si>
  <si>
    <t>Jimmy Jolocon School Hall Rental fees for two workshop s event</t>
  </si>
  <si>
    <t>Breskfast &amp; lunch 115 Participants in attendence of workshop</t>
  </si>
  <si>
    <t>Three days accommodstion for twoFacilatators at two woekshops</t>
  </si>
  <si>
    <t>These are supplies for classroom and workshop presentation</t>
  </si>
  <si>
    <t>Printing brochure, leaflets, photocopies, etc.</t>
  </si>
  <si>
    <t xml:space="preserve">Projector rental for course presentation and PA system rental </t>
  </si>
  <si>
    <t>vehicle fuel and cash transportation for member</t>
  </si>
  <si>
    <r>
      <t>Budget covering the period August 1, 2018 – July 30, 2019 to train the total number of one hundred ten (110) girls in Vocational and Life Skills professionals (Tailoring, Cosmetology, Catering/cookery, computer/electronics repairs) for the CAREER HOUR Project and will acquire basic logistical, tools/materials and salaries for short &amp; long term staffs and other essentials to execute an effective project.</t>
    </r>
    <r>
      <rPr>
        <sz val="11"/>
        <color indexed="62"/>
        <rFont val="Calibri"/>
        <family val="2"/>
      </rPr>
      <t xml:space="preserve"> </t>
    </r>
    <r>
      <rPr>
        <sz val="11"/>
        <color indexed="8"/>
        <rFont val="Calibri"/>
        <family val="2"/>
      </rPr>
      <t xml:space="preserve"> </t>
    </r>
  </si>
  <si>
    <t xml:space="preserve">    </t>
  </si>
  <si>
    <t xml:space="preserve">These staffs are permanent employees who work for FODEDE and received compensation from the Project for key administrative tasks assigned them with the exception of the president who does not take pay. While the Short-term staffs are instructors along with volunteers/social workers are to help the main instructors in presenting course and carry out related supportive roles to ensure effectiveness tidiness and on time. </t>
  </si>
  <si>
    <t xml:space="preserve">Acquiring of training materials, tools &amp; equipment to facilitate  110 participants to be trained in Cookery/Catering, Cosmetology/Beautician, Mobile Phones Electronics Repairs and Tailoring Practical training  </t>
  </si>
  <si>
    <t>These services are require for the project during workshops, field trips, group presentation and experiments. These services frequency occurs between 1 to 4 times a year</t>
  </si>
  <si>
    <t xml:space="preserve">The bills that are pay monthly for the smooth running and upkeep of the center. </t>
  </si>
  <si>
    <t>Going out to arrange with business partners to accommodate some of our students for apprenticeship placement including regular visits throughout the program duration by the monitors and donors visitation to Liberia from Europe.</t>
  </si>
  <si>
    <t>Sub-total Goods &amp; Materials</t>
  </si>
  <si>
    <t>Sub-total for Electronic tools &amp; Equipment</t>
  </si>
  <si>
    <t>Sub-total for cosmetology/Beautician tools &amp; Equipment</t>
  </si>
  <si>
    <t>Sub-Total Cookery/Catering Materials</t>
  </si>
  <si>
    <t xml:space="preserve">25 units Manuel Sewing Machines           </t>
  </si>
  <si>
    <t>30 pcs Cutting scissors</t>
  </si>
  <si>
    <t>FODEDE</t>
  </si>
  <si>
    <t>Youth Development through Football</t>
  </si>
  <si>
    <t xml:space="preserve"> Enabling Youth-Led Economic Empowerment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</si>
</sst>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0000_);_(&quot;$&quot;* \(#,##0.0000\);_(&quot;$&quot;* &quot;-&quot;??_);_(@_)"/>
    <numFmt numFmtId="166" formatCode="_([$NPR]\ * #,##0_);_([$NPR]\ * \(#,##0\);_([$NPR]\ * &quot;-&quot;_);_(@_)"/>
    <numFmt numFmtId="167" formatCode="_(&quot;$&quot;* #,##0_);_(&quot;$&quot;* \(#,##0\);_(&quot;$&quot;* &quot;-&quot;??_);_(@_)"/>
    <numFmt numFmtId="168" formatCode="_([$€-2]\ * #,##0.00_);_([$€-2]\ * \(#,##0.00\);_([$€-2]\ * &quot;-&quot;??_);_(@_)"/>
    <numFmt numFmtId="169" formatCode="_([$$-409]* #,##0.00_);_([$$-409]* \(#,##0.00\);_([$$-409]*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00"/>
    <numFmt numFmtId="175" formatCode="&quot;$&quot;#,##0.000"/>
    <numFmt numFmtId="176" formatCode="&quot;$&quot;#,##0.0000"/>
    <numFmt numFmtId="177" formatCode="&quot;$&quot;#,##0.00000"/>
    <numFmt numFmtId="178" formatCode="&quot;$&quot;#,##0.0"/>
  </numFmts>
  <fonts count="54">
    <font>
      <sz val="11"/>
      <color theme="1"/>
      <name val="Calibri"/>
      <family val="2"/>
    </font>
    <font>
      <sz val="11"/>
      <color indexed="8"/>
      <name val="Calibri"/>
      <family val="2"/>
    </font>
    <font>
      <b/>
      <sz val="9"/>
      <name val="Arial"/>
      <family val="2"/>
    </font>
    <font>
      <sz val="10"/>
      <name val="Arial"/>
      <family val="2"/>
    </font>
    <font>
      <b/>
      <sz val="10"/>
      <name val="Arial"/>
      <family val="2"/>
    </font>
    <font>
      <b/>
      <i/>
      <sz val="10"/>
      <name val="Arial"/>
      <family val="2"/>
    </font>
    <font>
      <b/>
      <sz val="12"/>
      <name val="Arial"/>
      <family val="2"/>
    </font>
    <font>
      <i/>
      <sz val="10"/>
      <name val="Arial"/>
      <family val="2"/>
    </font>
    <font>
      <sz val="10"/>
      <color indexed="8"/>
      <name val="Arial"/>
      <family val="2"/>
    </font>
    <font>
      <b/>
      <sz val="10"/>
      <color indexed="56"/>
      <name val="Arial"/>
      <family val="2"/>
    </font>
    <font>
      <b/>
      <sz val="11"/>
      <name val="Arial"/>
      <family val="2"/>
    </font>
    <font>
      <sz val="7"/>
      <color indexed="8"/>
      <name val="Times New Roman"/>
      <family val="1"/>
    </font>
    <font>
      <sz val="11"/>
      <name val="Arial"/>
      <family val="2"/>
    </font>
    <font>
      <sz val="11"/>
      <color indexed="62"/>
      <name val="Calibri"/>
      <family val="2"/>
    </font>
    <font>
      <b/>
      <i/>
      <sz val="11"/>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000000"/>
      <name val="Calibri"/>
      <family val="2"/>
    </font>
    <font>
      <sz val="12"/>
      <color theme="1"/>
      <name val="Calibri"/>
      <family val="2"/>
    </font>
    <font>
      <b/>
      <sz val="10"/>
      <color theme="1" tint="0.04998999834060669"/>
      <name val="Arial"/>
      <family val="2"/>
    </font>
    <font>
      <sz val="10"/>
      <color theme="1" tint="0.0499899983406066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tint="-0.149959996342659"/>
        <bgColor indexed="64"/>
      </patternFill>
    </fill>
    <fill>
      <patternFill patternType="solid">
        <fgColor rgb="FFFFFF00"/>
        <bgColor indexed="64"/>
      </patternFill>
    </fill>
    <fill>
      <patternFill patternType="solid">
        <fgColor rgb="FF92D05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5">
    <xf numFmtId="0" fontId="0" fillId="0" borderId="0" xfId="0" applyFont="1" applyAlignment="1">
      <alignment/>
    </xf>
    <xf numFmtId="0" fontId="3" fillId="0" borderId="0" xfId="57" applyFont="1" applyBorder="1">
      <alignment/>
      <protection/>
    </xf>
    <xf numFmtId="0" fontId="3" fillId="0" borderId="0" xfId="57" applyFont="1">
      <alignment/>
      <protection/>
    </xf>
    <xf numFmtId="0" fontId="4" fillId="0" borderId="0" xfId="57" applyFont="1" applyBorder="1">
      <alignment/>
      <protection/>
    </xf>
    <xf numFmtId="0" fontId="5" fillId="0" borderId="0" xfId="57" applyFont="1">
      <alignment/>
      <protection/>
    </xf>
    <xf numFmtId="0" fontId="6" fillId="0" borderId="10" xfId="57" applyFont="1" applyBorder="1">
      <alignment/>
      <protection/>
    </xf>
    <xf numFmtId="0" fontId="3" fillId="0" borderId="10" xfId="57" applyFont="1" applyBorder="1">
      <alignment/>
      <protection/>
    </xf>
    <xf numFmtId="0" fontId="3" fillId="33" borderId="11" xfId="0" applyFont="1" applyFill="1" applyBorder="1" applyAlignment="1">
      <alignment horizontal="center"/>
    </xf>
    <xf numFmtId="0" fontId="3" fillId="0" borderId="12" xfId="57" applyFont="1" applyBorder="1">
      <alignment/>
      <protection/>
    </xf>
    <xf numFmtId="3" fontId="3" fillId="0" borderId="10" xfId="0" applyNumberFormat="1" applyFont="1" applyBorder="1" applyAlignment="1">
      <alignment horizontal="center"/>
    </xf>
    <xf numFmtId="164" fontId="3" fillId="34" borderId="13" xfId="47" applyNumberFormat="1" applyFont="1" applyFill="1" applyBorder="1" applyAlignment="1">
      <alignment horizontal="center"/>
    </xf>
    <xf numFmtId="0" fontId="3" fillId="0" borderId="12" xfId="57" applyFont="1" applyBorder="1" applyAlignment="1">
      <alignment horizontal="center"/>
      <protection/>
    </xf>
    <xf numFmtId="0" fontId="3" fillId="0" borderId="14" xfId="57" applyFont="1" applyBorder="1">
      <alignment/>
      <protection/>
    </xf>
    <xf numFmtId="0" fontId="3" fillId="34" borderId="14" xfId="57" applyFont="1" applyFill="1" applyBorder="1">
      <alignment/>
      <protection/>
    </xf>
    <xf numFmtId="0" fontId="3" fillId="33" borderId="14" xfId="57" applyFont="1" applyFill="1" applyBorder="1">
      <alignment/>
      <protection/>
    </xf>
    <xf numFmtId="165" fontId="3" fillId="34" borderId="14" xfId="45" applyNumberFormat="1" applyFont="1" applyFill="1" applyBorder="1" applyAlignment="1">
      <alignment/>
    </xf>
    <xf numFmtId="41" fontId="3" fillId="34" borderId="14" xfId="45" applyNumberFormat="1" applyFont="1" applyFill="1" applyBorder="1" applyAlignment="1">
      <alignment/>
    </xf>
    <xf numFmtId="0" fontId="3" fillId="0" borderId="15" xfId="57" applyFont="1" applyBorder="1" applyAlignment="1">
      <alignment horizontal="center"/>
      <protection/>
    </xf>
    <xf numFmtId="0" fontId="7" fillId="0" borderId="16" xfId="57" applyFont="1" applyBorder="1">
      <alignment/>
      <protection/>
    </xf>
    <xf numFmtId="0" fontId="3" fillId="0" borderId="16" xfId="57" applyFont="1" applyBorder="1">
      <alignment/>
      <protection/>
    </xf>
    <xf numFmtId="41" fontId="3" fillId="34" borderId="17" xfId="45" applyNumberFormat="1" applyFont="1" applyFill="1" applyBorder="1" applyAlignment="1">
      <alignment/>
    </xf>
    <xf numFmtId="0" fontId="3" fillId="33" borderId="17" xfId="57" applyFont="1" applyFill="1" applyBorder="1">
      <alignment/>
      <protection/>
    </xf>
    <xf numFmtId="0" fontId="4" fillId="0" borderId="15" xfId="57" applyFont="1" applyBorder="1" applyAlignment="1">
      <alignment horizontal="left"/>
      <protection/>
    </xf>
    <xf numFmtId="0" fontId="3" fillId="0" borderId="0" xfId="0" applyFont="1" applyBorder="1" applyAlignment="1">
      <alignment/>
    </xf>
    <xf numFmtId="0" fontId="3" fillId="0" borderId="0" xfId="0" applyFont="1" applyFill="1" applyBorder="1" applyAlignment="1">
      <alignment/>
    </xf>
    <xf numFmtId="0" fontId="4" fillId="0" borderId="16" xfId="57" applyFont="1" applyBorder="1">
      <alignment/>
      <protection/>
    </xf>
    <xf numFmtId="0" fontId="4" fillId="0" borderId="12" xfId="57" applyFont="1" applyBorder="1" applyAlignment="1">
      <alignment horizontal="left"/>
      <protection/>
    </xf>
    <xf numFmtId="0" fontId="6" fillId="0" borderId="15" xfId="57" applyFont="1" applyBorder="1" applyAlignment="1">
      <alignment horizontal="left"/>
      <protection/>
    </xf>
    <xf numFmtId="0" fontId="6" fillId="0" borderId="16" xfId="57" applyFont="1" applyBorder="1">
      <alignment/>
      <protection/>
    </xf>
    <xf numFmtId="0" fontId="6" fillId="33" borderId="17" xfId="57" applyFont="1" applyFill="1" applyBorder="1">
      <alignment/>
      <protection/>
    </xf>
    <xf numFmtId="0" fontId="6" fillId="0" borderId="0" xfId="57" applyFont="1" applyBorder="1">
      <alignment/>
      <protection/>
    </xf>
    <xf numFmtId="0" fontId="6" fillId="0" borderId="11" xfId="57" applyFont="1" applyBorder="1">
      <alignment/>
      <protection/>
    </xf>
    <xf numFmtId="0" fontId="3" fillId="0" borderId="0" xfId="57" applyFont="1" applyAlignment="1">
      <alignment horizontal="center"/>
      <protection/>
    </xf>
    <xf numFmtId="0" fontId="3" fillId="0" borderId="18" xfId="57" applyFont="1" applyBorder="1">
      <alignment/>
      <protection/>
    </xf>
    <xf numFmtId="0" fontId="3" fillId="34" borderId="19" xfId="57" applyFont="1" applyFill="1" applyBorder="1">
      <alignment/>
      <protection/>
    </xf>
    <xf numFmtId="0" fontId="3" fillId="0" borderId="15" xfId="57" applyFont="1" applyBorder="1">
      <alignment/>
      <protection/>
    </xf>
    <xf numFmtId="0" fontId="6" fillId="0" borderId="15" xfId="57" applyFont="1" applyBorder="1">
      <alignment/>
      <protection/>
    </xf>
    <xf numFmtId="0" fontId="3" fillId="0" borderId="14" xfId="57" applyFont="1" applyBorder="1" applyAlignment="1">
      <alignment/>
      <protection/>
    </xf>
    <xf numFmtId="0" fontId="3" fillId="0" borderId="0" xfId="57" applyFont="1" applyBorder="1" applyAlignment="1" quotePrefix="1">
      <alignment horizontal="right"/>
      <protection/>
    </xf>
    <xf numFmtId="0" fontId="3" fillId="0" borderId="17" xfId="57" applyFont="1" applyBorder="1">
      <alignment/>
      <protection/>
    </xf>
    <xf numFmtId="0" fontId="3" fillId="0" borderId="14" xfId="0" applyFont="1" applyBorder="1" applyAlignment="1">
      <alignment/>
    </xf>
    <xf numFmtId="0" fontId="6" fillId="0" borderId="17" xfId="57" applyFont="1" applyBorder="1">
      <alignment/>
      <protection/>
    </xf>
    <xf numFmtId="0" fontId="3" fillId="0" borderId="0" xfId="57" applyFont="1" applyAlignment="1">
      <alignment horizontal="right"/>
      <protection/>
    </xf>
    <xf numFmtId="0" fontId="3" fillId="34" borderId="20" xfId="57" applyFont="1" applyFill="1" applyBorder="1" applyAlignment="1">
      <alignment horizontal="right"/>
      <protection/>
    </xf>
    <xf numFmtId="0" fontId="3" fillId="34" borderId="21" xfId="57" applyFont="1" applyFill="1" applyBorder="1" applyAlignment="1">
      <alignment horizontal="right"/>
      <protection/>
    </xf>
    <xf numFmtId="41" fontId="3" fillId="34" borderId="14" xfId="45" applyNumberFormat="1" applyFont="1" applyFill="1" applyBorder="1" applyAlignment="1">
      <alignment horizontal="right"/>
    </xf>
    <xf numFmtId="41" fontId="3" fillId="34" borderId="17" xfId="45" applyNumberFormat="1" applyFont="1" applyFill="1" applyBorder="1" applyAlignment="1">
      <alignment horizontal="right"/>
    </xf>
    <xf numFmtId="41" fontId="3" fillId="34" borderId="22" xfId="45" applyNumberFormat="1" applyFont="1" applyFill="1" applyBorder="1" applyAlignment="1">
      <alignment horizontal="right"/>
    </xf>
    <xf numFmtId="43" fontId="3" fillId="34" borderId="14" xfId="45" applyNumberFormat="1" applyFont="1" applyFill="1" applyBorder="1" applyAlignment="1">
      <alignment horizontal="right"/>
    </xf>
    <xf numFmtId="164" fontId="3" fillId="33" borderId="10" xfId="47" applyNumberFormat="1" applyFont="1" applyFill="1" applyBorder="1" applyAlignment="1">
      <alignment horizontal="center"/>
    </xf>
    <xf numFmtId="0" fontId="3" fillId="35" borderId="0" xfId="57" applyFont="1" applyFill="1" applyAlignment="1">
      <alignment horizontal="right"/>
      <protection/>
    </xf>
    <xf numFmtId="0" fontId="3" fillId="0" borderId="15" xfId="57" applyFont="1" applyBorder="1" applyAlignment="1">
      <alignment horizontal="centerContinuous" wrapText="1"/>
      <protection/>
    </xf>
    <xf numFmtId="0" fontId="3" fillId="0" borderId="17" xfId="57" applyFont="1" applyBorder="1" applyAlignment="1">
      <alignment horizontal="centerContinuous" wrapText="1"/>
      <protection/>
    </xf>
    <xf numFmtId="14" fontId="3" fillId="0" borderId="0" xfId="57" applyNumberFormat="1" applyFont="1" applyBorder="1">
      <alignment/>
      <protection/>
    </xf>
    <xf numFmtId="0" fontId="49" fillId="0" borderId="0" xfId="0" applyFont="1" applyAlignment="1">
      <alignment/>
    </xf>
    <xf numFmtId="0" fontId="49" fillId="0" borderId="0" xfId="0" applyFont="1" applyAlignment="1">
      <alignment horizontal="left" vertical="top"/>
    </xf>
    <xf numFmtId="0" fontId="4" fillId="0" borderId="0" xfId="0" applyNumberFormat="1" applyFont="1" applyAlignment="1">
      <alignment horizontal="left" vertical="top" wrapText="1" indent="1"/>
    </xf>
    <xf numFmtId="0" fontId="49" fillId="0" borderId="0" xfId="0" applyFont="1" applyAlignment="1">
      <alignment horizontal="left" vertical="top" indent="1"/>
    </xf>
    <xf numFmtId="0" fontId="49" fillId="0" borderId="0" xfId="0" applyNumberFormat="1" applyFont="1" applyAlignment="1">
      <alignment horizontal="left" vertical="top" wrapText="1" indent="1"/>
    </xf>
    <xf numFmtId="0" fontId="49" fillId="0" borderId="0" xfId="0" applyFont="1" applyAlignment="1">
      <alignment horizontal="left"/>
    </xf>
    <xf numFmtId="0" fontId="9" fillId="0" borderId="0" xfId="0" applyFont="1" applyAlignment="1">
      <alignment/>
    </xf>
    <xf numFmtId="0" fontId="49" fillId="0" borderId="0" xfId="0" applyFont="1" applyAlignment="1">
      <alignment horizontal="left" vertical="top"/>
    </xf>
    <xf numFmtId="0" fontId="49" fillId="0" borderId="0" xfId="0" applyFont="1" applyAlignment="1">
      <alignment horizontal="left" vertical="top" indent="1"/>
    </xf>
    <xf numFmtId="0" fontId="2" fillId="0" borderId="0" xfId="0" applyFont="1" applyAlignment="1">
      <alignment/>
    </xf>
    <xf numFmtId="0" fontId="2" fillId="0" borderId="0" xfId="0" applyFont="1" applyBorder="1" applyAlignment="1">
      <alignment/>
    </xf>
    <xf numFmtId="0" fontId="3" fillId="0" borderId="0" xfId="57" applyFont="1" applyBorder="1" applyAlignment="1">
      <alignment horizontal="center"/>
      <protection/>
    </xf>
    <xf numFmtId="0" fontId="49" fillId="0" borderId="0" xfId="0" applyFont="1" applyBorder="1" applyAlignment="1">
      <alignment horizontal="left" vertical="top"/>
    </xf>
    <xf numFmtId="0" fontId="49" fillId="0" borderId="0" xfId="0" applyFont="1" applyBorder="1" applyAlignment="1">
      <alignment horizontal="left" vertical="top" indent="1"/>
    </xf>
    <xf numFmtId="0" fontId="4" fillId="0" borderId="0" xfId="0" applyNumberFormat="1" applyFont="1" applyBorder="1" applyAlignment="1">
      <alignment horizontal="left" vertical="top" wrapText="1" indent="1"/>
    </xf>
    <xf numFmtId="0" fontId="4" fillId="0" borderId="0" xfId="57" applyFont="1" applyBorder="1" applyAlignment="1">
      <alignment horizontal="left"/>
      <protection/>
    </xf>
    <xf numFmtId="0" fontId="0" fillId="0" borderId="0" xfId="0" applyBorder="1" applyAlignment="1">
      <alignment/>
    </xf>
    <xf numFmtId="0" fontId="2" fillId="0" borderId="0" xfId="0" applyFont="1" applyAlignment="1">
      <alignment horizontal="left"/>
    </xf>
    <xf numFmtId="0" fontId="2" fillId="0" borderId="0" xfId="0" applyFont="1" applyAlignment="1">
      <alignment horizontal="center"/>
    </xf>
    <xf numFmtId="0" fontId="3" fillId="36" borderId="0" xfId="0" applyFont="1" applyFill="1" applyAlignment="1">
      <alignment/>
    </xf>
    <xf numFmtId="0" fontId="49" fillId="36" borderId="0" xfId="0" applyFont="1" applyFill="1" applyAlignment="1">
      <alignment/>
    </xf>
    <xf numFmtId="0" fontId="3" fillId="8" borderId="0" xfId="57" applyFont="1" applyFill="1" applyAlignment="1">
      <alignment horizontal="right"/>
      <protection/>
    </xf>
    <xf numFmtId="0" fontId="7" fillId="0" borderId="0" xfId="57" applyFont="1" applyBorder="1">
      <alignment/>
      <protection/>
    </xf>
    <xf numFmtId="0" fontId="7" fillId="0" borderId="0" xfId="0" applyFont="1" applyBorder="1" applyAlignment="1">
      <alignment/>
    </xf>
    <xf numFmtId="4" fontId="3" fillId="0" borderId="12" xfId="57" applyNumberFormat="1" applyFont="1" applyBorder="1">
      <alignment/>
      <protection/>
    </xf>
    <xf numFmtId="0" fontId="3" fillId="0" borderId="0" xfId="57" applyNumberFormat="1" applyFont="1">
      <alignment/>
      <protection/>
    </xf>
    <xf numFmtId="0" fontId="3" fillId="0" borderId="10" xfId="0" applyNumberFormat="1" applyFont="1" applyBorder="1" applyAlignment="1">
      <alignment horizontal="center"/>
    </xf>
    <xf numFmtId="0" fontId="3" fillId="0" borderId="11" xfId="57" applyNumberFormat="1" applyFont="1" applyBorder="1">
      <alignment/>
      <protection/>
    </xf>
    <xf numFmtId="0" fontId="3" fillId="0" borderId="0" xfId="57" applyNumberFormat="1" applyFont="1" applyBorder="1">
      <alignment/>
      <protection/>
    </xf>
    <xf numFmtId="0" fontId="3" fillId="0" borderId="16" xfId="57" applyNumberFormat="1" applyFont="1" applyBorder="1">
      <alignment/>
      <protection/>
    </xf>
    <xf numFmtId="0" fontId="6" fillId="0" borderId="16" xfId="57" applyNumberFormat="1" applyFont="1" applyBorder="1">
      <alignment/>
      <protection/>
    </xf>
    <xf numFmtId="41" fontId="4" fillId="34" borderId="14" xfId="45" applyNumberFormat="1" applyFont="1" applyFill="1" applyBorder="1" applyAlignment="1">
      <alignment/>
    </xf>
    <xf numFmtId="41" fontId="4" fillId="34" borderId="14" xfId="45" applyNumberFormat="1" applyFont="1" applyFill="1" applyBorder="1" applyAlignment="1">
      <alignment horizontal="right"/>
    </xf>
    <xf numFmtId="43" fontId="4" fillId="34" borderId="14" xfId="45" applyNumberFormat="1" applyFont="1" applyFill="1" applyBorder="1" applyAlignment="1">
      <alignment horizontal="right"/>
    </xf>
    <xf numFmtId="0" fontId="10" fillId="0" borderId="0" xfId="57" applyFont="1" applyBorder="1">
      <alignment/>
      <protection/>
    </xf>
    <xf numFmtId="0" fontId="10" fillId="0" borderId="0" xfId="0" applyFont="1" applyFill="1" applyBorder="1" applyAlignment="1">
      <alignment/>
    </xf>
    <xf numFmtId="0" fontId="3" fillId="0" borderId="0" xfId="57" applyNumberFormat="1" applyFont="1" applyBorder="1" applyAlignment="1">
      <alignment horizontal="right"/>
      <protection/>
    </xf>
    <xf numFmtId="0" fontId="0" fillId="0" borderId="0" xfId="0" applyBorder="1" applyAlignment="1">
      <alignment horizontal="left" vertical="center" wrapText="1"/>
    </xf>
    <xf numFmtId="0" fontId="50" fillId="0" borderId="0" xfId="0" applyFont="1" applyBorder="1" applyAlignment="1">
      <alignment horizontal="left" vertical="center" wrapText="1"/>
    </xf>
    <xf numFmtId="0" fontId="0" fillId="0" borderId="0" xfId="0" applyFont="1" applyBorder="1" applyAlignment="1">
      <alignment horizontal="left" vertical="center" wrapText="1"/>
    </xf>
    <xf numFmtId="0" fontId="3" fillId="0" borderId="14" xfId="57" applyFont="1" applyBorder="1" applyAlignment="1">
      <alignment horizontal="left"/>
      <protection/>
    </xf>
    <xf numFmtId="0" fontId="3" fillId="0" borderId="0" xfId="57" applyFont="1" applyBorder="1" applyAlignment="1">
      <alignment horizontal="left"/>
      <protection/>
    </xf>
    <xf numFmtId="0" fontId="4" fillId="0" borderId="0" xfId="0" applyFont="1" applyBorder="1" applyAlignment="1">
      <alignment/>
    </xf>
    <xf numFmtId="0" fontId="12" fillId="0" borderId="15" xfId="57" applyFont="1" applyBorder="1" applyAlignment="1">
      <alignment horizontal="left"/>
      <protection/>
    </xf>
    <xf numFmtId="0" fontId="10" fillId="0" borderId="15" xfId="57" applyFont="1" applyBorder="1" applyAlignment="1">
      <alignment horizontal="left"/>
      <protection/>
    </xf>
    <xf numFmtId="0" fontId="51" fillId="0" borderId="0" xfId="0" applyFont="1" applyAlignment="1">
      <alignment horizontal="justify" vertical="center"/>
    </xf>
    <xf numFmtId="0" fontId="0" fillId="0" borderId="0" xfId="0"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51" fillId="0" borderId="0" xfId="0" applyFont="1" applyAlignment="1">
      <alignment vertical="center" wrapText="1"/>
    </xf>
    <xf numFmtId="0" fontId="51" fillId="0" borderId="0" xfId="0" applyFont="1" applyAlignment="1">
      <alignment vertical="top" wrapText="1"/>
    </xf>
    <xf numFmtId="0" fontId="3" fillId="0" borderId="22" xfId="57" applyFont="1" applyBorder="1">
      <alignment/>
      <protection/>
    </xf>
    <xf numFmtId="0" fontId="3" fillId="0" borderId="22" xfId="57" applyFont="1" applyBorder="1" applyAlignment="1">
      <alignment horizontal="center"/>
      <protection/>
    </xf>
    <xf numFmtId="0" fontId="10" fillId="0" borderId="22" xfId="0" applyFont="1" applyFill="1" applyBorder="1" applyAlignment="1">
      <alignment/>
    </xf>
    <xf numFmtId="0" fontId="3" fillId="0" borderId="22" xfId="0" applyFont="1" applyBorder="1" applyAlignment="1">
      <alignment/>
    </xf>
    <xf numFmtId="0" fontId="3" fillId="0" borderId="22" xfId="57" applyNumberFormat="1" applyFont="1" applyBorder="1">
      <alignment/>
      <protection/>
    </xf>
    <xf numFmtId="41" fontId="4" fillId="34" borderId="22" xfId="45" applyNumberFormat="1" applyFont="1" applyFill="1" applyBorder="1" applyAlignment="1">
      <alignment/>
    </xf>
    <xf numFmtId="0" fontId="3" fillId="33" borderId="22" xfId="57" applyFont="1" applyFill="1" applyBorder="1">
      <alignment/>
      <protection/>
    </xf>
    <xf numFmtId="43" fontId="3" fillId="34" borderId="22" xfId="45" applyNumberFormat="1" applyFont="1" applyFill="1" applyBorder="1" applyAlignment="1">
      <alignment horizontal="right"/>
    </xf>
    <xf numFmtId="14" fontId="3" fillId="0" borderId="22" xfId="57" applyNumberFormat="1" applyFont="1" applyBorder="1">
      <alignment/>
      <protection/>
    </xf>
    <xf numFmtId="0" fontId="3" fillId="0" borderId="22" xfId="0" applyFont="1" applyFill="1" applyBorder="1" applyAlignment="1">
      <alignment/>
    </xf>
    <xf numFmtId="41" fontId="3" fillId="34" borderId="22" xfId="45" applyNumberFormat="1" applyFont="1" applyFill="1" applyBorder="1" applyAlignment="1">
      <alignment/>
    </xf>
    <xf numFmtId="0" fontId="10" fillId="0" borderId="22" xfId="0" applyFont="1" applyBorder="1" applyAlignment="1">
      <alignment/>
    </xf>
    <xf numFmtId="41" fontId="4" fillId="34" borderId="22" xfId="45" applyNumberFormat="1" applyFont="1" applyFill="1" applyBorder="1" applyAlignment="1">
      <alignment horizontal="right"/>
    </xf>
    <xf numFmtId="43" fontId="4" fillId="34" borderId="22" xfId="45" applyNumberFormat="1" applyFont="1" applyFill="1" applyBorder="1" applyAlignment="1">
      <alignment horizontal="right"/>
    </xf>
    <xf numFmtId="0" fontId="6" fillId="0" borderId="22" xfId="0" applyFont="1" applyBorder="1" applyAlignment="1">
      <alignment/>
    </xf>
    <xf numFmtId="0" fontId="14" fillId="0" borderId="0" xfId="57" applyFont="1" applyBorder="1">
      <alignment/>
      <protection/>
    </xf>
    <xf numFmtId="0" fontId="14" fillId="0" borderId="0" xfId="0" applyFont="1" applyFill="1" applyBorder="1" applyAlignment="1">
      <alignment/>
    </xf>
    <xf numFmtId="0" fontId="14" fillId="0" borderId="22" xfId="0" applyFont="1" applyFill="1" applyBorder="1" applyAlignment="1">
      <alignment/>
    </xf>
    <xf numFmtId="0" fontId="15" fillId="0" borderId="0" xfId="0" applyFont="1" applyBorder="1" applyAlignment="1">
      <alignment/>
    </xf>
    <xf numFmtId="0" fontId="4" fillId="0" borderId="0" xfId="0" applyNumberFormat="1" applyFont="1" applyAlignment="1">
      <alignment horizontal="left" vertical="top" wrapText="1"/>
    </xf>
    <xf numFmtId="0" fontId="49" fillId="0" borderId="0" xfId="0" applyFont="1" applyAlignment="1">
      <alignment horizontal="left" vertical="top"/>
    </xf>
    <xf numFmtId="0" fontId="4" fillId="0" borderId="0" xfId="0" applyNumberFormat="1" applyFont="1" applyAlignment="1">
      <alignment horizontal="left" vertical="top" wrapText="1" indent="1"/>
    </xf>
    <xf numFmtId="0" fontId="52" fillId="0" borderId="0" xfId="0" applyNumberFormat="1" applyFont="1" applyAlignment="1">
      <alignment horizontal="left" vertical="top" wrapText="1" indent="1"/>
    </xf>
    <xf numFmtId="0" fontId="53" fillId="0" borderId="0" xfId="0" applyFont="1" applyAlignment="1">
      <alignment horizontal="left" vertical="top" indent="1"/>
    </xf>
    <xf numFmtId="0" fontId="3" fillId="0" borderId="0" xfId="0" applyFont="1" applyAlignment="1">
      <alignment horizontal="left" wrapText="1"/>
    </xf>
    <xf numFmtId="0" fontId="49" fillId="0" borderId="0" xfId="0" applyFont="1" applyAlignment="1">
      <alignment horizontal="left" vertical="top" indent="1"/>
    </xf>
    <xf numFmtId="0" fontId="3" fillId="8" borderId="0" xfId="0" applyFont="1" applyFill="1" applyAlignment="1">
      <alignment horizontal="left" vertical="top" wrapText="1"/>
    </xf>
    <xf numFmtId="0" fontId="2" fillId="0" borderId="0" xfId="0" applyFont="1" applyAlignment="1">
      <alignment horizontal="left"/>
    </xf>
    <xf numFmtId="0" fontId="3" fillId="0" borderId="18" xfId="57" applyFont="1" applyBorder="1" applyAlignment="1">
      <alignment horizontal="center" vertical="center"/>
      <protection/>
    </xf>
    <xf numFmtId="0" fontId="3" fillId="0" borderId="11" xfId="57" applyFont="1" applyBorder="1" applyAlignment="1">
      <alignment horizontal="center" vertical="center"/>
      <protection/>
    </xf>
    <xf numFmtId="0" fontId="3" fillId="0" borderId="19" xfId="57" applyFont="1" applyBorder="1" applyAlignment="1">
      <alignment horizontal="center" vertical="center"/>
      <protection/>
    </xf>
    <xf numFmtId="0" fontId="3" fillId="0" borderId="25" xfId="57" applyFont="1" applyBorder="1" applyAlignment="1">
      <alignment horizontal="center" vertical="center"/>
      <protection/>
    </xf>
    <xf numFmtId="0" fontId="3" fillId="0" borderId="10" xfId="57" applyFont="1" applyBorder="1" applyAlignment="1">
      <alignment horizontal="center" vertical="center"/>
      <protection/>
    </xf>
    <xf numFmtId="0" fontId="3" fillId="0" borderId="13" xfId="57" applyFont="1" applyBorder="1" applyAlignment="1">
      <alignment horizontal="center" vertical="center"/>
      <protection/>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164" fontId="3" fillId="34" borderId="20" xfId="0" applyNumberFormat="1" applyFont="1" applyFill="1" applyBorder="1" applyAlignment="1">
      <alignment horizontal="right" vertical="center" wrapText="1"/>
    </xf>
    <xf numFmtId="164" fontId="3" fillId="34" borderId="26" xfId="0" applyNumberFormat="1" applyFont="1" applyFill="1" applyBorder="1" applyAlignment="1">
      <alignment horizontal="right" vertical="center" wrapText="1"/>
    </xf>
    <xf numFmtId="0" fontId="3" fillId="0" borderId="0" xfId="0" applyNumberFormat="1"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3"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te" xfId="58"/>
    <cellStyle name="Output" xfId="59"/>
    <cellStyle name="Percent" xfId="60"/>
    <cellStyle name="Percent 2 2"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7"/>
  <sheetViews>
    <sheetView zoomScale="115" zoomScaleNormal="115" zoomScalePageLayoutView="0" workbookViewId="0" topLeftCell="A15">
      <selection activeCell="A1" sqref="A1"/>
    </sheetView>
  </sheetViews>
  <sheetFormatPr defaultColWidth="9.140625" defaultRowHeight="15"/>
  <cols>
    <col min="1" max="8" width="9.140625" style="54" customWidth="1"/>
    <col min="9" max="9" width="28.140625" style="54" customWidth="1"/>
    <col min="10" max="16384" width="9.140625" style="54" customWidth="1"/>
  </cols>
  <sheetData>
    <row r="1" ht="12.75">
      <c r="A1" s="60" t="s">
        <v>43</v>
      </c>
    </row>
    <row r="2" ht="12.75">
      <c r="A2" s="60" t="s">
        <v>67</v>
      </c>
    </row>
    <row r="3" ht="8.25" customHeight="1"/>
    <row r="4" spans="1:9" ht="12.75">
      <c r="A4" s="73" t="s">
        <v>71</v>
      </c>
      <c r="B4" s="74"/>
      <c r="C4" s="74"/>
      <c r="D4" s="74"/>
      <c r="E4" s="74"/>
      <c r="F4" s="74"/>
      <c r="G4" s="74"/>
      <c r="H4" s="74"/>
      <c r="I4" s="74"/>
    </row>
    <row r="5" ht="8.25" customHeight="1"/>
    <row r="6" ht="12.75">
      <c r="A6" s="60" t="s">
        <v>66</v>
      </c>
    </row>
    <row r="7" ht="8.25" customHeight="1"/>
    <row r="8" spans="1:9" ht="42" customHeight="1">
      <c r="A8" s="129" t="s">
        <v>76</v>
      </c>
      <c r="B8" s="129"/>
      <c r="C8" s="129"/>
      <c r="D8" s="129"/>
      <c r="E8" s="129"/>
      <c r="F8" s="129"/>
      <c r="G8" s="129"/>
      <c r="H8" s="129"/>
      <c r="I8" s="129"/>
    </row>
    <row r="9" ht="8.25" customHeight="1"/>
    <row r="10" spans="1:9" ht="38.25" customHeight="1">
      <c r="A10" s="131" t="s">
        <v>70</v>
      </c>
      <c r="B10" s="131"/>
      <c r="C10" s="131"/>
      <c r="D10" s="131"/>
      <c r="E10" s="131"/>
      <c r="F10" s="131"/>
      <c r="G10" s="131"/>
      <c r="H10" s="131"/>
      <c r="I10" s="131"/>
    </row>
    <row r="11" spans="1:9" ht="8.25" customHeight="1">
      <c r="A11" s="57"/>
      <c r="B11" s="57"/>
      <c r="C11" s="57"/>
      <c r="D11" s="57"/>
      <c r="E11" s="57"/>
      <c r="F11" s="57"/>
      <c r="G11" s="57"/>
      <c r="H11" s="57"/>
      <c r="I11" s="57"/>
    </row>
    <row r="12" spans="1:9" ht="30.75" customHeight="1">
      <c r="A12" s="124" t="s">
        <v>77</v>
      </c>
      <c r="B12" s="125"/>
      <c r="C12" s="125"/>
      <c r="D12" s="125"/>
      <c r="E12" s="125"/>
      <c r="F12" s="125"/>
      <c r="G12" s="125"/>
      <c r="H12" s="125"/>
      <c r="I12" s="125"/>
    </row>
    <row r="13" spans="1:9" ht="8.25" customHeight="1">
      <c r="A13" s="55"/>
      <c r="B13" s="55"/>
      <c r="C13" s="55"/>
      <c r="D13" s="55"/>
      <c r="E13" s="55"/>
      <c r="F13" s="55"/>
      <c r="G13" s="55"/>
      <c r="H13" s="55"/>
      <c r="I13" s="55"/>
    </row>
    <row r="14" spans="1:9" ht="71.25" customHeight="1">
      <c r="A14" s="126" t="s">
        <v>72</v>
      </c>
      <c r="B14" s="130"/>
      <c r="C14" s="130"/>
      <c r="D14" s="130"/>
      <c r="E14" s="130"/>
      <c r="F14" s="130"/>
      <c r="G14" s="130"/>
      <c r="H14" s="130"/>
      <c r="I14" s="130"/>
    </row>
    <row r="15" spans="1:9" ht="8.25" customHeight="1">
      <c r="A15" s="57"/>
      <c r="B15" s="57"/>
      <c r="C15" s="57"/>
      <c r="D15" s="57"/>
      <c r="E15" s="57"/>
      <c r="F15" s="57"/>
      <c r="G15" s="57"/>
      <c r="H15" s="57"/>
      <c r="I15" s="57"/>
    </row>
    <row r="16" spans="1:9" ht="41.25" customHeight="1">
      <c r="A16" s="126" t="s">
        <v>73</v>
      </c>
      <c r="B16" s="130"/>
      <c r="C16" s="130"/>
      <c r="D16" s="130"/>
      <c r="E16" s="130"/>
      <c r="F16" s="130"/>
      <c r="G16" s="130"/>
      <c r="H16" s="130"/>
      <c r="I16" s="130"/>
    </row>
    <row r="17" spans="1:9" ht="8.25" customHeight="1">
      <c r="A17" s="56"/>
      <c r="B17" s="58"/>
      <c r="C17" s="58"/>
      <c r="D17" s="58"/>
      <c r="E17" s="58"/>
      <c r="F17" s="58"/>
      <c r="G17" s="58"/>
      <c r="H17" s="58"/>
      <c r="I17" s="58"/>
    </row>
    <row r="18" spans="1:9" ht="51.75" customHeight="1">
      <c r="A18" s="126" t="s">
        <v>78</v>
      </c>
      <c r="B18" s="130"/>
      <c r="C18" s="130"/>
      <c r="D18" s="130"/>
      <c r="E18" s="130"/>
      <c r="F18" s="130"/>
      <c r="G18" s="130"/>
      <c r="H18" s="130"/>
      <c r="I18" s="130"/>
    </row>
    <row r="19" spans="1:9" ht="8.25" customHeight="1">
      <c r="A19" s="57"/>
      <c r="B19" s="57"/>
      <c r="C19" s="57"/>
      <c r="D19" s="57"/>
      <c r="E19" s="57"/>
      <c r="F19" s="57"/>
      <c r="G19" s="57"/>
      <c r="H19" s="57"/>
      <c r="I19" s="57"/>
    </row>
    <row r="20" spans="1:9" ht="57" customHeight="1">
      <c r="A20" s="126" t="s">
        <v>79</v>
      </c>
      <c r="B20" s="130"/>
      <c r="C20" s="130"/>
      <c r="D20" s="130"/>
      <c r="E20" s="130"/>
      <c r="F20" s="130"/>
      <c r="G20" s="130"/>
      <c r="H20" s="130"/>
      <c r="I20" s="130"/>
    </row>
    <row r="21" spans="1:9" ht="8.25" customHeight="1">
      <c r="A21" s="57"/>
      <c r="B21" s="57"/>
      <c r="C21" s="57"/>
      <c r="D21" s="57"/>
      <c r="E21" s="57"/>
      <c r="F21" s="57"/>
      <c r="G21" s="57"/>
      <c r="H21" s="57"/>
      <c r="I21" s="57"/>
    </row>
    <row r="22" spans="1:9" ht="48.75" customHeight="1">
      <c r="A22" s="126" t="s">
        <v>74</v>
      </c>
      <c r="B22" s="126"/>
      <c r="C22" s="126"/>
      <c r="D22" s="126"/>
      <c r="E22" s="126"/>
      <c r="F22" s="126"/>
      <c r="G22" s="126"/>
      <c r="H22" s="126"/>
      <c r="I22" s="126"/>
    </row>
    <row r="23" spans="1:9" ht="8.25" customHeight="1">
      <c r="A23" s="56"/>
      <c r="B23" s="56"/>
      <c r="C23" s="56"/>
      <c r="D23" s="56"/>
      <c r="E23" s="56"/>
      <c r="F23" s="56"/>
      <c r="G23" s="56"/>
      <c r="H23" s="56"/>
      <c r="I23" s="56"/>
    </row>
    <row r="24" spans="1:9" ht="60" customHeight="1">
      <c r="A24" s="127" t="s">
        <v>75</v>
      </c>
      <c r="B24" s="128"/>
      <c r="C24" s="128"/>
      <c r="D24" s="128"/>
      <c r="E24" s="128"/>
      <c r="F24" s="128"/>
      <c r="G24" s="128"/>
      <c r="H24" s="128"/>
      <c r="I24" s="128"/>
    </row>
    <row r="25" spans="1:9" ht="8.25" customHeight="1">
      <c r="A25" s="55"/>
      <c r="B25" s="55"/>
      <c r="C25" s="55"/>
      <c r="D25" s="55"/>
      <c r="E25" s="55"/>
      <c r="F25" s="55"/>
      <c r="G25" s="55"/>
      <c r="H25" s="55"/>
      <c r="I25" s="55"/>
    </row>
    <row r="26" spans="1:9" ht="11.25" customHeight="1">
      <c r="A26" s="59"/>
      <c r="B26" s="59"/>
      <c r="C26" s="59"/>
      <c r="D26" s="59"/>
      <c r="E26" s="59"/>
      <c r="F26" s="59"/>
      <c r="G26" s="59"/>
      <c r="H26" s="59"/>
      <c r="I26" s="59"/>
    </row>
    <row r="27" spans="1:9" ht="69" customHeight="1">
      <c r="A27" s="124" t="s">
        <v>80</v>
      </c>
      <c r="B27" s="125"/>
      <c r="C27" s="125"/>
      <c r="D27" s="125"/>
      <c r="E27" s="125"/>
      <c r="F27" s="125"/>
      <c r="G27" s="125"/>
      <c r="H27" s="125"/>
      <c r="I27" s="125"/>
    </row>
  </sheetData>
  <sheetProtection/>
  <mergeCells count="10">
    <mergeCell ref="A27:I27"/>
    <mergeCell ref="A22:I22"/>
    <mergeCell ref="A24:I24"/>
    <mergeCell ref="A8:I8"/>
    <mergeCell ref="A12:I12"/>
    <mergeCell ref="A14:I14"/>
    <mergeCell ref="A16:I16"/>
    <mergeCell ref="A18:I18"/>
    <mergeCell ref="A20:I20"/>
    <mergeCell ref="A10:I10"/>
  </mergeCells>
  <printOptions/>
  <pageMargins left="0.7" right="0.7" top="0.75" bottom="0.75" header="0.3" footer="0.3"/>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AM157"/>
  <sheetViews>
    <sheetView tabSelected="1" workbookViewId="0" topLeftCell="A1">
      <selection activeCell="A9" sqref="A9:E10"/>
    </sheetView>
  </sheetViews>
  <sheetFormatPr defaultColWidth="9.140625" defaultRowHeight="15"/>
  <cols>
    <col min="1" max="2" width="4.421875" style="2" customWidth="1"/>
    <col min="3" max="3" width="40.7109375" style="2" bestFit="1" customWidth="1"/>
    <col min="4" max="4" width="4.421875" style="2" customWidth="1"/>
    <col min="5" max="5" width="45.7109375" style="2" customWidth="1"/>
    <col min="6" max="6" width="12.00390625" style="2" customWidth="1"/>
    <col min="7" max="7" width="12.00390625" style="79" customWidth="1"/>
    <col min="8" max="8" width="13.28125" style="2" customWidth="1"/>
    <col min="9" max="9" width="2.28125" style="2" customWidth="1"/>
    <col min="10" max="11" width="16.7109375" style="42" customWidth="1"/>
    <col min="12" max="16384" width="9.140625" style="2" customWidth="1"/>
  </cols>
  <sheetData>
    <row r="1" spans="1:6" ht="12.75">
      <c r="A1" s="132"/>
      <c r="B1" s="132"/>
      <c r="C1" s="132"/>
      <c r="D1" s="1"/>
      <c r="E1" s="1"/>
      <c r="F1" s="4" t="s">
        <v>60</v>
      </c>
    </row>
    <row r="2" spans="1:6" ht="12.75">
      <c r="A2" s="60" t="s">
        <v>43</v>
      </c>
      <c r="B2" s="71"/>
      <c r="C2" s="71"/>
      <c r="D2" s="1"/>
      <c r="E2" s="1"/>
      <c r="F2" s="4"/>
    </row>
    <row r="3" spans="1:6" ht="12.75">
      <c r="A3" s="60" t="s">
        <v>172</v>
      </c>
      <c r="B3" s="71"/>
      <c r="C3" s="71"/>
      <c r="D3" s="1"/>
      <c r="E3" s="1"/>
      <c r="F3" s="4"/>
    </row>
    <row r="4" spans="1:6" ht="12.75">
      <c r="A4" s="71"/>
      <c r="B4" s="71"/>
      <c r="C4" s="71"/>
      <c r="D4" s="1"/>
      <c r="E4" s="1"/>
      <c r="F4" s="4"/>
    </row>
    <row r="5" spans="1:5" ht="15">
      <c r="A5" s="3" t="s">
        <v>0</v>
      </c>
      <c r="B5" s="1"/>
      <c r="C5" s="1"/>
      <c r="D5" s="1"/>
      <c r="E5" s="88" t="s">
        <v>170</v>
      </c>
    </row>
    <row r="6" spans="1:12" ht="15">
      <c r="A6" s="3" t="s">
        <v>1</v>
      </c>
      <c r="B6" s="1"/>
      <c r="C6" s="1"/>
      <c r="D6" s="1"/>
      <c r="E6" s="88" t="s">
        <v>171</v>
      </c>
      <c r="J6" s="42" t="s">
        <v>56</v>
      </c>
      <c r="K6" s="75">
        <v>0.007</v>
      </c>
      <c r="L6" s="2" t="s">
        <v>69</v>
      </c>
    </row>
    <row r="7" spans="5:12" s="1" customFormat="1" ht="15.75">
      <c r="E7" s="30"/>
      <c r="F7" s="2"/>
      <c r="G7" s="79"/>
      <c r="H7" s="2"/>
      <c r="I7" s="2"/>
      <c r="J7" s="42"/>
      <c r="K7" s="50"/>
      <c r="L7" s="2" t="s">
        <v>57</v>
      </c>
    </row>
    <row r="8" spans="1:11" s="1" customFormat="1" ht="33" customHeight="1">
      <c r="A8" s="5" t="s">
        <v>84</v>
      </c>
      <c r="B8" s="6"/>
      <c r="C8" s="6"/>
      <c r="D8" s="6"/>
      <c r="E8" s="6"/>
      <c r="F8" s="2"/>
      <c r="G8" s="79"/>
      <c r="H8" s="2"/>
      <c r="I8" s="2"/>
      <c r="J8" s="51" t="s">
        <v>49</v>
      </c>
      <c r="K8" s="52"/>
    </row>
    <row r="9" spans="1:11" s="1" customFormat="1" ht="12.75" customHeight="1">
      <c r="A9" s="133" t="s">
        <v>2</v>
      </c>
      <c r="B9" s="134"/>
      <c r="C9" s="134"/>
      <c r="D9" s="134"/>
      <c r="E9" s="135"/>
      <c r="F9" s="139" t="s">
        <v>59</v>
      </c>
      <c r="G9" s="140"/>
      <c r="H9" s="141"/>
      <c r="I9" s="7"/>
      <c r="J9" s="142" t="s">
        <v>58</v>
      </c>
      <c r="K9" s="142" t="s">
        <v>55</v>
      </c>
    </row>
    <row r="10" spans="1:11" s="1" customFormat="1" ht="30.75" customHeight="1">
      <c r="A10" s="136"/>
      <c r="B10" s="137"/>
      <c r="C10" s="137"/>
      <c r="D10" s="137"/>
      <c r="E10" s="138"/>
      <c r="F10" s="9" t="s">
        <v>3</v>
      </c>
      <c r="G10" s="80" t="s">
        <v>4</v>
      </c>
      <c r="H10" s="10" t="s">
        <v>5</v>
      </c>
      <c r="I10" s="49"/>
      <c r="J10" s="143"/>
      <c r="K10" s="143"/>
    </row>
    <row r="11" spans="1:11" s="1" customFormat="1" ht="12.75">
      <c r="A11" s="11"/>
      <c r="B11" s="76" t="s">
        <v>86</v>
      </c>
      <c r="E11" s="12"/>
      <c r="F11" s="33"/>
      <c r="G11" s="81"/>
      <c r="H11" s="34"/>
      <c r="I11" s="14"/>
      <c r="J11" s="43"/>
      <c r="K11" s="43"/>
    </row>
    <row r="12" spans="1:11" s="1" customFormat="1" ht="12.75">
      <c r="A12" s="11"/>
      <c r="E12" s="12"/>
      <c r="F12" s="8"/>
      <c r="G12" s="82"/>
      <c r="H12" s="13"/>
      <c r="I12" s="14"/>
      <c r="J12" s="44"/>
      <c r="K12" s="44"/>
    </row>
    <row r="13" spans="1:11" s="1" customFormat="1" ht="14.25">
      <c r="A13" s="11" t="s">
        <v>6</v>
      </c>
      <c r="B13" s="120" t="s">
        <v>7</v>
      </c>
      <c r="E13" s="12"/>
      <c r="F13" s="8"/>
      <c r="G13" s="82"/>
      <c r="H13" s="15"/>
      <c r="I13" s="14"/>
      <c r="J13" s="44"/>
      <c r="K13" s="44"/>
    </row>
    <row r="14" spans="1:11" s="1" customFormat="1" ht="12.75">
      <c r="A14" s="11"/>
      <c r="B14" s="1" t="s">
        <v>8</v>
      </c>
      <c r="C14" s="1" t="s">
        <v>9</v>
      </c>
      <c r="E14" s="12"/>
      <c r="F14" s="8"/>
      <c r="G14" s="82"/>
      <c r="H14" s="15"/>
      <c r="I14" s="14"/>
      <c r="J14" s="44"/>
      <c r="K14" s="44"/>
    </row>
    <row r="15" spans="1:11" s="1" customFormat="1" ht="12.75">
      <c r="A15" s="11"/>
      <c r="B15" s="1">
        <v>1</v>
      </c>
      <c r="C15" s="94" t="s">
        <v>142</v>
      </c>
      <c r="E15" s="1" t="s">
        <v>133</v>
      </c>
      <c r="F15" s="8">
        <v>0</v>
      </c>
      <c r="G15" s="82"/>
      <c r="H15" s="16">
        <f>G15*F15</f>
        <v>0</v>
      </c>
      <c r="I15" s="14"/>
      <c r="J15" s="45">
        <f>H15</f>
        <v>0</v>
      </c>
      <c r="K15" s="48">
        <f>J15*$K$6</f>
        <v>0</v>
      </c>
    </row>
    <row r="16" spans="1:11" s="1" customFormat="1" ht="12.75">
      <c r="A16" s="11"/>
      <c r="B16" s="1">
        <v>2</v>
      </c>
      <c r="C16" s="94" t="s">
        <v>141</v>
      </c>
      <c r="E16" s="1" t="s">
        <v>134</v>
      </c>
      <c r="F16" s="8">
        <v>12</v>
      </c>
      <c r="G16" s="82">
        <v>10000</v>
      </c>
      <c r="H16" s="16">
        <f>G16*F16</f>
        <v>120000</v>
      </c>
      <c r="I16" s="14"/>
      <c r="J16" s="45">
        <f>H16</f>
        <v>120000</v>
      </c>
      <c r="K16" s="48">
        <f>J16*$K$6</f>
        <v>840</v>
      </c>
    </row>
    <row r="17" spans="1:11" s="1" customFormat="1" ht="12.75">
      <c r="A17" s="11"/>
      <c r="B17" s="1">
        <v>3</v>
      </c>
      <c r="C17" s="94" t="s">
        <v>138</v>
      </c>
      <c r="E17" s="1" t="s">
        <v>135</v>
      </c>
      <c r="F17" s="8">
        <v>12</v>
      </c>
      <c r="G17" s="82">
        <v>12000</v>
      </c>
      <c r="H17" s="16">
        <f>G17*F17</f>
        <v>144000</v>
      </c>
      <c r="I17" s="14"/>
      <c r="J17" s="45">
        <f>H17</f>
        <v>144000</v>
      </c>
      <c r="K17" s="48">
        <f>J17*$K$6</f>
        <v>1008</v>
      </c>
    </row>
    <row r="18" spans="1:11" s="1" customFormat="1" ht="12.75">
      <c r="A18" s="11"/>
      <c r="B18" s="1">
        <v>4</v>
      </c>
      <c r="C18" s="95" t="s">
        <v>139</v>
      </c>
      <c r="E18" s="12" t="s">
        <v>136</v>
      </c>
      <c r="F18" s="8">
        <v>12</v>
      </c>
      <c r="G18" s="82">
        <v>12000</v>
      </c>
      <c r="H18" s="16">
        <v>328800</v>
      </c>
      <c r="I18" s="14"/>
      <c r="J18" s="45">
        <f>H18</f>
        <v>328800</v>
      </c>
      <c r="K18" s="48">
        <f>J18*$K$6</f>
        <v>2301.6</v>
      </c>
    </row>
    <row r="19" spans="1:11" s="1" customFormat="1" ht="12.75">
      <c r="A19" s="11"/>
      <c r="B19" s="1">
        <v>5</v>
      </c>
      <c r="C19" s="95" t="s">
        <v>140</v>
      </c>
      <c r="E19" s="12" t="s">
        <v>137</v>
      </c>
      <c r="F19" s="8">
        <v>12</v>
      </c>
      <c r="G19" s="82">
        <v>10000</v>
      </c>
      <c r="H19" s="16">
        <f>G19*F19</f>
        <v>120000</v>
      </c>
      <c r="I19" s="14"/>
      <c r="J19" s="45">
        <f>H19</f>
        <v>120000</v>
      </c>
      <c r="K19" s="48">
        <f>J19*$K$6</f>
        <v>840</v>
      </c>
    </row>
    <row r="20" spans="1:39" s="19" customFormat="1" ht="12.75">
      <c r="A20" s="17"/>
      <c r="B20" s="18" t="s">
        <v>10</v>
      </c>
      <c r="E20" s="39"/>
      <c r="F20" s="35"/>
      <c r="G20" s="83"/>
      <c r="H20" s="20">
        <f>SUM(H16:H19)</f>
        <v>712800</v>
      </c>
      <c r="I20" s="21"/>
      <c r="J20" s="46">
        <f>SUM(J15:J19)</f>
        <v>712800</v>
      </c>
      <c r="K20" s="46">
        <f>SUM(K15:K19)</f>
        <v>4989.6</v>
      </c>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11" s="1" customFormat="1" ht="12.75">
      <c r="A21" s="11"/>
      <c r="B21" s="76" t="s">
        <v>86</v>
      </c>
      <c r="E21" s="12"/>
      <c r="F21" s="8"/>
      <c r="G21" s="82"/>
      <c r="H21" s="16"/>
      <c r="I21" s="14"/>
      <c r="J21" s="45"/>
      <c r="K21" s="45"/>
    </row>
    <row r="22" spans="1:11" s="1" customFormat="1" ht="14.25">
      <c r="A22" s="11"/>
      <c r="B22" s="1" t="s">
        <v>11</v>
      </c>
      <c r="C22" s="120" t="s">
        <v>85</v>
      </c>
      <c r="E22" s="12"/>
      <c r="F22" s="8"/>
      <c r="G22" s="82"/>
      <c r="H22" s="16"/>
      <c r="I22" s="14"/>
      <c r="J22" s="45"/>
      <c r="K22" s="45"/>
    </row>
    <row r="23" spans="1:11" s="1" customFormat="1" ht="15">
      <c r="A23" s="11"/>
      <c r="B23" s="90">
        <v>1</v>
      </c>
      <c r="C23" s="91" t="s">
        <v>121</v>
      </c>
      <c r="E23" s="37" t="s">
        <v>127</v>
      </c>
      <c r="F23" s="8">
        <v>12</v>
      </c>
      <c r="G23" s="82">
        <v>15000</v>
      </c>
      <c r="H23" s="16">
        <f aca="true" t="shared" si="0" ref="H23:H29">G23*F23</f>
        <v>180000</v>
      </c>
      <c r="I23" s="14"/>
      <c r="J23" s="45">
        <f aca="true" t="shared" si="1" ref="J23:J29">H23</f>
        <v>180000</v>
      </c>
      <c r="K23" s="48">
        <f aca="true" t="shared" si="2" ref="K23:K29">J23*$K$6</f>
        <v>1260</v>
      </c>
    </row>
    <row r="24" spans="1:11" s="1" customFormat="1" ht="15">
      <c r="A24" s="11"/>
      <c r="B24" s="38">
        <v>2</v>
      </c>
      <c r="C24" s="91" t="s">
        <v>122</v>
      </c>
      <c r="E24" s="12" t="s">
        <v>128</v>
      </c>
      <c r="F24" s="8">
        <v>12</v>
      </c>
      <c r="G24" s="82">
        <v>13700</v>
      </c>
      <c r="H24" s="16">
        <f t="shared" si="0"/>
        <v>164400</v>
      </c>
      <c r="I24" s="14"/>
      <c r="J24" s="45">
        <f t="shared" si="1"/>
        <v>164400</v>
      </c>
      <c r="K24" s="48">
        <f t="shared" si="2"/>
        <v>1150.8</v>
      </c>
    </row>
    <row r="25" spans="1:11" s="1" customFormat="1" ht="15">
      <c r="A25" s="11"/>
      <c r="B25" s="38">
        <v>3</v>
      </c>
      <c r="C25" s="91" t="s">
        <v>123</v>
      </c>
      <c r="E25" s="12" t="s">
        <v>129</v>
      </c>
      <c r="F25" s="8">
        <v>12</v>
      </c>
      <c r="G25" s="82">
        <v>13700</v>
      </c>
      <c r="H25" s="16">
        <f t="shared" si="0"/>
        <v>164400</v>
      </c>
      <c r="I25" s="14"/>
      <c r="J25" s="45">
        <f t="shared" si="1"/>
        <v>164400</v>
      </c>
      <c r="K25" s="48">
        <f t="shared" si="2"/>
        <v>1150.8</v>
      </c>
    </row>
    <row r="26" spans="1:11" s="1" customFormat="1" ht="15">
      <c r="A26" s="11"/>
      <c r="B26" s="38">
        <v>4</v>
      </c>
      <c r="C26" s="91" t="s">
        <v>124</v>
      </c>
      <c r="E26" s="12" t="s">
        <v>130</v>
      </c>
      <c r="F26" s="8">
        <v>12</v>
      </c>
      <c r="G26" s="82">
        <v>13700</v>
      </c>
      <c r="H26" s="16">
        <f t="shared" si="0"/>
        <v>164400</v>
      </c>
      <c r="I26" s="14"/>
      <c r="J26" s="45">
        <f t="shared" si="1"/>
        <v>164400</v>
      </c>
      <c r="K26" s="48">
        <f t="shared" si="2"/>
        <v>1150.8</v>
      </c>
    </row>
    <row r="27" spans="1:11" s="1" customFormat="1" ht="15">
      <c r="A27" s="11"/>
      <c r="B27" s="38">
        <v>5</v>
      </c>
      <c r="C27" s="92" t="s">
        <v>120</v>
      </c>
      <c r="E27" s="12" t="s">
        <v>131</v>
      </c>
      <c r="F27" s="8">
        <v>12</v>
      </c>
      <c r="G27" s="82">
        <v>13700</v>
      </c>
      <c r="H27" s="16">
        <f t="shared" si="0"/>
        <v>164400</v>
      </c>
      <c r="I27" s="14"/>
      <c r="J27" s="45">
        <f t="shared" si="1"/>
        <v>164400</v>
      </c>
      <c r="K27" s="48">
        <f t="shared" si="2"/>
        <v>1150.8</v>
      </c>
    </row>
    <row r="28" spans="1:11" s="1" customFormat="1" ht="15">
      <c r="A28" s="11"/>
      <c r="B28" s="38">
        <v>6</v>
      </c>
      <c r="C28" s="93" t="s">
        <v>125</v>
      </c>
      <c r="E28" s="12" t="s">
        <v>132</v>
      </c>
      <c r="F28" s="8">
        <v>12</v>
      </c>
      <c r="G28" s="82">
        <v>13700</v>
      </c>
      <c r="H28" s="16">
        <f t="shared" si="0"/>
        <v>164400</v>
      </c>
      <c r="I28" s="14"/>
      <c r="J28" s="45">
        <f t="shared" si="1"/>
        <v>164400</v>
      </c>
      <c r="K28" s="48">
        <f t="shared" si="2"/>
        <v>1150.8</v>
      </c>
    </row>
    <row r="29" spans="1:11" s="1" customFormat="1" ht="15">
      <c r="A29" s="11"/>
      <c r="B29" s="38">
        <v>7</v>
      </c>
      <c r="C29" s="93" t="s">
        <v>126</v>
      </c>
      <c r="E29" s="12" t="s">
        <v>147</v>
      </c>
      <c r="F29" s="8">
        <v>12</v>
      </c>
      <c r="G29" s="82">
        <v>30000</v>
      </c>
      <c r="H29" s="16">
        <f t="shared" si="0"/>
        <v>360000</v>
      </c>
      <c r="I29" s="14"/>
      <c r="J29" s="45">
        <f t="shared" si="1"/>
        <v>360000</v>
      </c>
      <c r="K29" s="48">
        <f t="shared" si="2"/>
        <v>2520</v>
      </c>
    </row>
    <row r="30" spans="1:11" s="1" customFormat="1" ht="12.75">
      <c r="A30" s="17"/>
      <c r="B30" s="18" t="s">
        <v>12</v>
      </c>
      <c r="C30" s="6"/>
      <c r="D30" s="19"/>
      <c r="E30" s="39"/>
      <c r="F30" s="35"/>
      <c r="G30" s="83"/>
      <c r="H30" s="20">
        <f>SUM(H23:H29)</f>
        <v>1362000</v>
      </c>
      <c r="I30" s="21"/>
      <c r="J30" s="46">
        <f>SUM(J23:J29)</f>
        <v>1362000</v>
      </c>
      <c r="K30" s="46">
        <f>SUM(K23:K29)</f>
        <v>9534</v>
      </c>
    </row>
    <row r="31" spans="1:39" s="19" customFormat="1" ht="15">
      <c r="A31" s="98" t="s">
        <v>44</v>
      </c>
      <c r="E31" s="39"/>
      <c r="F31" s="35"/>
      <c r="G31" s="83"/>
      <c r="H31" s="20">
        <f>SUM(H20,H30)</f>
        <v>2074800</v>
      </c>
      <c r="I31" s="21"/>
      <c r="J31" s="46">
        <f>J30+J20</f>
        <v>2074800</v>
      </c>
      <c r="K31" s="46">
        <f>K30+K20</f>
        <v>14523.6</v>
      </c>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11" s="1" customFormat="1" ht="12.75">
      <c r="A32" s="11"/>
      <c r="B32" s="76" t="s">
        <v>86</v>
      </c>
      <c r="E32" s="12"/>
      <c r="F32" s="8"/>
      <c r="G32" s="82"/>
      <c r="H32" s="16"/>
      <c r="I32" s="14"/>
      <c r="J32" s="45"/>
      <c r="K32" s="45"/>
    </row>
    <row r="33" spans="1:11" s="1" customFormat="1" ht="14.25">
      <c r="A33" s="11" t="s">
        <v>13</v>
      </c>
      <c r="B33" s="120" t="s">
        <v>14</v>
      </c>
      <c r="E33" s="12"/>
      <c r="F33" s="8"/>
      <c r="G33" s="82"/>
      <c r="H33" s="16"/>
      <c r="I33" s="14"/>
      <c r="J33" s="45"/>
      <c r="K33" s="45"/>
    </row>
    <row r="34" spans="1:11" s="1" customFormat="1" ht="12.75">
      <c r="A34" s="11"/>
      <c r="B34" s="23" t="s">
        <v>8</v>
      </c>
      <c r="C34" s="23" t="s">
        <v>15</v>
      </c>
      <c r="D34" s="23"/>
      <c r="E34" s="40">
        <v>0</v>
      </c>
      <c r="F34" s="8"/>
      <c r="G34" s="82"/>
      <c r="H34" s="16">
        <f>G34*F34</f>
        <v>0</v>
      </c>
      <c r="I34" s="14"/>
      <c r="J34" s="45">
        <f>H34</f>
        <v>0</v>
      </c>
      <c r="K34" s="48">
        <f>J34*$K$6</f>
        <v>0</v>
      </c>
    </row>
    <row r="35" spans="1:11" s="1" customFormat="1" ht="12.75">
      <c r="A35" s="11"/>
      <c r="B35" s="23" t="s">
        <v>11</v>
      </c>
      <c r="C35" s="23" t="s">
        <v>16</v>
      </c>
      <c r="D35" s="23"/>
      <c r="E35" s="40"/>
      <c r="F35" s="8"/>
      <c r="G35" s="82"/>
      <c r="H35" s="16">
        <f>G35*F35</f>
        <v>0</v>
      </c>
      <c r="I35" s="14"/>
      <c r="J35" s="45">
        <f>H35</f>
        <v>0</v>
      </c>
      <c r="K35" s="48">
        <f>J35*$K$6</f>
        <v>0</v>
      </c>
    </row>
    <row r="36" spans="1:11" s="1" customFormat="1" ht="12.75">
      <c r="A36" s="22" t="s">
        <v>45</v>
      </c>
      <c r="B36" s="25"/>
      <c r="C36" s="19"/>
      <c r="D36" s="19"/>
      <c r="E36" s="39"/>
      <c r="F36" s="35"/>
      <c r="G36" s="83"/>
      <c r="H36" s="20">
        <f>SUM(H34:H35)</f>
        <v>0</v>
      </c>
      <c r="I36" s="21"/>
      <c r="J36" s="46">
        <f>SUM(J34:J35)</f>
        <v>0</v>
      </c>
      <c r="K36" s="46">
        <f>SUM(K34:K35)</f>
        <v>0</v>
      </c>
    </row>
    <row r="37" spans="1:11" s="1" customFormat="1" ht="12.75">
      <c r="A37" s="26"/>
      <c r="B37" s="76" t="s">
        <v>86</v>
      </c>
      <c r="E37" s="12"/>
      <c r="F37" s="8"/>
      <c r="G37" s="82"/>
      <c r="H37" s="16"/>
      <c r="I37" s="14"/>
      <c r="J37" s="45"/>
      <c r="K37" s="45"/>
    </row>
    <row r="38" spans="1:11" s="1" customFormat="1" ht="14.25">
      <c r="A38" s="11" t="s">
        <v>18</v>
      </c>
      <c r="B38" s="120" t="s">
        <v>19</v>
      </c>
      <c r="E38" s="12"/>
      <c r="F38" s="8"/>
      <c r="G38" s="82"/>
      <c r="H38" s="16"/>
      <c r="I38" s="14"/>
      <c r="J38" s="45"/>
      <c r="K38" s="45"/>
    </row>
    <row r="39" spans="1:11" s="1" customFormat="1" ht="12.75">
      <c r="A39" s="11"/>
      <c r="B39" s="23" t="s">
        <v>8</v>
      </c>
      <c r="C39" s="23" t="s">
        <v>20</v>
      </c>
      <c r="D39" s="23"/>
      <c r="E39" s="40"/>
      <c r="F39" s="8">
        <v>12</v>
      </c>
      <c r="G39" s="82">
        <v>1370</v>
      </c>
      <c r="H39" s="16">
        <f aca="true" t="shared" si="3" ref="H39:H46">G39*F39</f>
        <v>16440</v>
      </c>
      <c r="I39" s="14"/>
      <c r="J39" s="45">
        <f>H39</f>
        <v>16440</v>
      </c>
      <c r="K39" s="48">
        <f aca="true" t="shared" si="4" ref="K39:K46">J39*$K$6</f>
        <v>115.08</v>
      </c>
    </row>
    <row r="40" spans="1:11" s="1" customFormat="1" ht="12.75">
      <c r="A40" s="11"/>
      <c r="B40" s="24" t="s">
        <v>17</v>
      </c>
      <c r="C40" s="23" t="s">
        <v>22</v>
      </c>
      <c r="D40" s="23"/>
      <c r="E40" s="40"/>
      <c r="F40" s="8">
        <v>12</v>
      </c>
      <c r="G40" s="82">
        <v>6750</v>
      </c>
      <c r="H40" s="16">
        <f t="shared" si="3"/>
        <v>81000</v>
      </c>
      <c r="I40" s="14"/>
      <c r="J40" s="45">
        <f aca="true" t="shared" si="5" ref="J40:J46">H40</f>
        <v>81000</v>
      </c>
      <c r="K40" s="48">
        <f t="shared" si="4"/>
        <v>567</v>
      </c>
    </row>
    <row r="41" spans="1:11" s="1" customFormat="1" ht="12.75">
      <c r="A41" s="11"/>
      <c r="B41" s="24" t="s">
        <v>23</v>
      </c>
      <c r="C41" s="24" t="s">
        <v>24</v>
      </c>
      <c r="D41" s="23"/>
      <c r="E41" s="40"/>
      <c r="F41" s="8">
        <v>12</v>
      </c>
      <c r="G41" s="82">
        <v>5000</v>
      </c>
      <c r="H41" s="16">
        <f t="shared" si="3"/>
        <v>60000</v>
      </c>
      <c r="I41" s="14"/>
      <c r="J41" s="45">
        <f t="shared" si="5"/>
        <v>60000</v>
      </c>
      <c r="K41" s="48">
        <f t="shared" si="4"/>
        <v>420</v>
      </c>
    </row>
    <row r="42" spans="1:11" s="1" customFormat="1" ht="12.75">
      <c r="A42" s="11"/>
      <c r="B42" s="24" t="s">
        <v>25</v>
      </c>
      <c r="C42" s="24" t="s">
        <v>26</v>
      </c>
      <c r="D42" s="23"/>
      <c r="E42" s="40"/>
      <c r="F42" s="8">
        <v>12</v>
      </c>
      <c r="G42" s="82">
        <v>1400</v>
      </c>
      <c r="H42" s="16">
        <f t="shared" si="3"/>
        <v>16800</v>
      </c>
      <c r="I42" s="14"/>
      <c r="J42" s="45">
        <f t="shared" si="5"/>
        <v>16800</v>
      </c>
      <c r="K42" s="48">
        <f t="shared" si="4"/>
        <v>117.60000000000001</v>
      </c>
    </row>
    <row r="43" spans="1:11" s="1" customFormat="1" ht="12.75">
      <c r="A43" s="11"/>
      <c r="B43" s="24" t="s">
        <v>27</v>
      </c>
      <c r="C43" s="24" t="s">
        <v>28</v>
      </c>
      <c r="D43" s="23"/>
      <c r="E43" s="40"/>
      <c r="F43" s="8">
        <v>12</v>
      </c>
      <c r="G43" s="82">
        <v>6000</v>
      </c>
      <c r="H43" s="16">
        <f t="shared" si="3"/>
        <v>72000</v>
      </c>
      <c r="I43" s="14"/>
      <c r="J43" s="45">
        <f t="shared" si="5"/>
        <v>72000</v>
      </c>
      <c r="K43" s="48">
        <f t="shared" si="4"/>
        <v>504</v>
      </c>
    </row>
    <row r="44" spans="1:11" s="1" customFormat="1" ht="12.75">
      <c r="A44" s="11"/>
      <c r="B44" s="24" t="s">
        <v>29</v>
      </c>
      <c r="C44" s="24" t="s">
        <v>144</v>
      </c>
      <c r="D44" s="23"/>
      <c r="E44" s="40"/>
      <c r="F44" s="8">
        <v>12</v>
      </c>
      <c r="G44" s="82">
        <v>6000</v>
      </c>
      <c r="H44" s="16">
        <f t="shared" si="3"/>
        <v>72000</v>
      </c>
      <c r="I44" s="14"/>
      <c r="J44" s="45">
        <f t="shared" si="5"/>
        <v>72000</v>
      </c>
      <c r="K44" s="48">
        <f t="shared" si="4"/>
        <v>504</v>
      </c>
    </row>
    <row r="45" spans="1:11" s="1" customFormat="1" ht="12.75">
      <c r="A45" s="11"/>
      <c r="B45" s="24" t="s">
        <v>30</v>
      </c>
      <c r="C45" s="23" t="s">
        <v>145</v>
      </c>
      <c r="D45" s="23"/>
      <c r="E45" s="40"/>
      <c r="F45" s="8">
        <v>12</v>
      </c>
      <c r="G45" s="82">
        <v>8220</v>
      </c>
      <c r="H45" s="16">
        <f t="shared" si="3"/>
        <v>98640</v>
      </c>
      <c r="I45" s="14"/>
      <c r="J45" s="45">
        <f t="shared" si="5"/>
        <v>98640</v>
      </c>
      <c r="K45" s="48">
        <f t="shared" si="4"/>
        <v>690.48</v>
      </c>
    </row>
    <row r="46" spans="1:11" s="1" customFormat="1" ht="12.75">
      <c r="A46" s="11"/>
      <c r="B46" s="24" t="s">
        <v>6</v>
      </c>
      <c r="C46" s="23" t="s">
        <v>146</v>
      </c>
      <c r="D46" s="23"/>
      <c r="E46" s="40"/>
      <c r="F46" s="8">
        <v>12</v>
      </c>
      <c r="G46" s="82">
        <v>2740</v>
      </c>
      <c r="H46" s="16">
        <f t="shared" si="3"/>
        <v>32880</v>
      </c>
      <c r="I46" s="14"/>
      <c r="J46" s="45">
        <f t="shared" si="5"/>
        <v>32880</v>
      </c>
      <c r="K46" s="48">
        <f t="shared" si="4"/>
        <v>230.16</v>
      </c>
    </row>
    <row r="47" spans="1:11" s="1" customFormat="1" ht="14.25">
      <c r="A47" s="97" t="s">
        <v>46</v>
      </c>
      <c r="B47" s="25"/>
      <c r="C47" s="19"/>
      <c r="D47" s="19"/>
      <c r="E47" s="39"/>
      <c r="F47" s="35"/>
      <c r="G47" s="83"/>
      <c r="H47" s="20">
        <f>SUM(H39:H46)</f>
        <v>449760</v>
      </c>
      <c r="I47" s="21"/>
      <c r="J47" s="46">
        <f>SUM(J39:J46)</f>
        <v>449760</v>
      </c>
      <c r="K47" s="46">
        <f>SUM(K39:K46)</f>
        <v>3148.3199999999997</v>
      </c>
    </row>
    <row r="48" spans="1:11" s="1" customFormat="1" ht="12.75">
      <c r="A48" s="11"/>
      <c r="B48" s="77" t="s">
        <v>86</v>
      </c>
      <c r="C48" s="23"/>
      <c r="D48" s="23"/>
      <c r="E48" s="40"/>
      <c r="F48" s="8"/>
      <c r="G48" s="82"/>
      <c r="H48" s="16"/>
      <c r="I48" s="14"/>
      <c r="J48" s="45"/>
      <c r="K48" s="45"/>
    </row>
    <row r="49" spans="1:11" s="1" customFormat="1" ht="14.25">
      <c r="A49" s="11" t="s">
        <v>31</v>
      </c>
      <c r="B49" s="121" t="s">
        <v>87</v>
      </c>
      <c r="C49" s="23"/>
      <c r="D49" s="23"/>
      <c r="E49" s="40"/>
      <c r="F49" s="8"/>
      <c r="G49" s="82"/>
      <c r="H49" s="16"/>
      <c r="I49" s="14"/>
      <c r="J49" s="45"/>
      <c r="K49" s="45"/>
    </row>
    <row r="50" spans="1:11" s="1" customFormat="1" ht="12.75">
      <c r="A50" s="11"/>
      <c r="B50" s="23" t="s">
        <v>8</v>
      </c>
      <c r="C50" s="96" t="s">
        <v>32</v>
      </c>
      <c r="D50" s="23"/>
      <c r="E50" s="40"/>
      <c r="F50" s="8"/>
      <c r="G50" s="82"/>
      <c r="H50" s="16"/>
      <c r="I50" s="14"/>
      <c r="J50" s="45"/>
      <c r="K50" s="45"/>
    </row>
    <row r="51" spans="1:11" s="1" customFormat="1" ht="12.75">
      <c r="A51" s="11"/>
      <c r="B51" s="23">
        <v>1</v>
      </c>
      <c r="C51" s="23" t="s">
        <v>33</v>
      </c>
      <c r="E51" s="40" t="s">
        <v>150</v>
      </c>
      <c r="F51" s="8">
        <v>2</v>
      </c>
      <c r="G51" s="82">
        <v>20000</v>
      </c>
      <c r="H51" s="16">
        <f aca="true" t="shared" si="6" ref="H51:H57">G51*F51</f>
        <v>40000</v>
      </c>
      <c r="I51" s="14"/>
      <c r="J51" s="45">
        <f>H51</f>
        <v>40000</v>
      </c>
      <c r="K51" s="48">
        <f aca="true" t="shared" si="7" ref="K51:K57">J51*$K$6</f>
        <v>280</v>
      </c>
    </row>
    <row r="52" spans="1:39" s="19" customFormat="1" ht="12.75">
      <c r="A52" s="11"/>
      <c r="B52" s="23">
        <v>2</v>
      </c>
      <c r="C52" s="23" t="s">
        <v>34</v>
      </c>
      <c r="D52" s="1"/>
      <c r="E52" s="40" t="s">
        <v>151</v>
      </c>
      <c r="F52" s="8">
        <v>2</v>
      </c>
      <c r="G52" s="82">
        <v>65000</v>
      </c>
      <c r="H52" s="16">
        <f t="shared" si="6"/>
        <v>130000</v>
      </c>
      <c r="I52" s="14"/>
      <c r="J52" s="45">
        <f aca="true" t="shared" si="8" ref="J52:J57">H52</f>
        <v>130000</v>
      </c>
      <c r="K52" s="48">
        <f t="shared" si="7"/>
        <v>910</v>
      </c>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11" s="1" customFormat="1" ht="12.75">
      <c r="A53" s="11"/>
      <c r="B53" s="23">
        <v>3</v>
      </c>
      <c r="C53" s="23" t="s">
        <v>35</v>
      </c>
      <c r="E53" s="40" t="s">
        <v>152</v>
      </c>
      <c r="F53" s="8">
        <v>2</v>
      </c>
      <c r="G53" s="82">
        <v>35000</v>
      </c>
      <c r="H53" s="16">
        <f t="shared" si="6"/>
        <v>70000</v>
      </c>
      <c r="I53" s="14"/>
      <c r="J53" s="45">
        <f t="shared" si="8"/>
        <v>70000</v>
      </c>
      <c r="K53" s="48">
        <f t="shared" si="7"/>
        <v>490</v>
      </c>
    </row>
    <row r="54" spans="1:11" s="1" customFormat="1" ht="12.75">
      <c r="A54" s="11"/>
      <c r="B54" s="23">
        <v>4</v>
      </c>
      <c r="C54" s="24" t="s">
        <v>36</v>
      </c>
      <c r="E54" s="40" t="s">
        <v>156</v>
      </c>
      <c r="F54" s="8">
        <v>2</v>
      </c>
      <c r="G54" s="82">
        <v>68500</v>
      </c>
      <c r="H54" s="16">
        <f t="shared" si="6"/>
        <v>137000</v>
      </c>
      <c r="I54" s="14"/>
      <c r="J54" s="45">
        <f t="shared" si="8"/>
        <v>137000</v>
      </c>
      <c r="K54" s="48">
        <f t="shared" si="7"/>
        <v>959</v>
      </c>
    </row>
    <row r="55" spans="1:11" s="1" customFormat="1" ht="12.75">
      <c r="A55" s="11"/>
      <c r="B55" s="23">
        <v>5</v>
      </c>
      <c r="C55" s="24" t="s">
        <v>61</v>
      </c>
      <c r="E55" s="40" t="s">
        <v>153</v>
      </c>
      <c r="F55" s="8">
        <v>2</v>
      </c>
      <c r="G55" s="82">
        <v>40000</v>
      </c>
      <c r="H55" s="16">
        <f t="shared" si="6"/>
        <v>80000</v>
      </c>
      <c r="I55" s="14"/>
      <c r="J55" s="45">
        <f t="shared" si="8"/>
        <v>80000</v>
      </c>
      <c r="K55" s="48">
        <f t="shared" si="7"/>
        <v>560</v>
      </c>
    </row>
    <row r="56" spans="1:11" s="1" customFormat="1" ht="12.75">
      <c r="A56" s="11"/>
      <c r="B56" s="23">
        <v>6</v>
      </c>
      <c r="C56" s="24" t="s">
        <v>21</v>
      </c>
      <c r="E56" s="40" t="s">
        <v>154</v>
      </c>
      <c r="F56" s="8">
        <v>2</v>
      </c>
      <c r="G56" s="82">
        <v>47250</v>
      </c>
      <c r="H56" s="16">
        <f t="shared" si="6"/>
        <v>94500</v>
      </c>
      <c r="I56" s="14"/>
      <c r="J56" s="45">
        <f t="shared" si="8"/>
        <v>94500</v>
      </c>
      <c r="K56" s="48">
        <f t="shared" si="7"/>
        <v>661.5</v>
      </c>
    </row>
    <row r="57" spans="1:11" s="1" customFormat="1" ht="12.75">
      <c r="A57" s="11"/>
      <c r="B57" s="23">
        <v>8</v>
      </c>
      <c r="C57" s="24" t="s">
        <v>37</v>
      </c>
      <c r="E57" s="40" t="s">
        <v>155</v>
      </c>
      <c r="F57" s="8">
        <v>2</v>
      </c>
      <c r="G57" s="82">
        <v>25000</v>
      </c>
      <c r="H57" s="16">
        <f t="shared" si="6"/>
        <v>50000</v>
      </c>
      <c r="I57" s="14"/>
      <c r="J57" s="45">
        <f t="shared" si="8"/>
        <v>50000</v>
      </c>
      <c r="K57" s="48">
        <f t="shared" si="7"/>
        <v>350</v>
      </c>
    </row>
    <row r="58" spans="1:11" s="1" customFormat="1" ht="12.75">
      <c r="A58" s="17"/>
      <c r="B58" s="18" t="s">
        <v>50</v>
      </c>
      <c r="C58" s="19"/>
      <c r="D58" s="19"/>
      <c r="E58" s="39"/>
      <c r="F58" s="35"/>
      <c r="G58" s="83"/>
      <c r="H58" s="20">
        <f>SUM(H51:H57)</f>
        <v>601500</v>
      </c>
      <c r="I58" s="21"/>
      <c r="J58" s="46">
        <f>SUM(J51:J57)</f>
        <v>601500</v>
      </c>
      <c r="K58" s="46">
        <f>SUM(K51:K57)</f>
        <v>4210.5</v>
      </c>
    </row>
    <row r="59" spans="1:11" s="1" customFormat="1" ht="12.75">
      <c r="A59" s="11"/>
      <c r="B59" s="77" t="s">
        <v>86</v>
      </c>
      <c r="E59" s="12"/>
      <c r="F59" s="8"/>
      <c r="G59" s="82"/>
      <c r="H59" s="16"/>
      <c r="I59" s="14"/>
      <c r="J59" s="45"/>
      <c r="K59" s="45"/>
    </row>
    <row r="60" spans="1:11" s="1" customFormat="1" ht="12.75">
      <c r="A60" s="11"/>
      <c r="B60" s="23" t="s">
        <v>143</v>
      </c>
      <c r="C60" s="23" t="s">
        <v>32</v>
      </c>
      <c r="D60" s="23"/>
      <c r="E60" s="40"/>
      <c r="F60" s="8"/>
      <c r="G60" s="82"/>
      <c r="H60" s="16"/>
      <c r="I60" s="14"/>
      <c r="J60" s="45"/>
      <c r="K60" s="45"/>
    </row>
    <row r="61" spans="1:11" s="1" customFormat="1" ht="12.75">
      <c r="A61" s="11"/>
      <c r="B61" s="23"/>
      <c r="C61" s="23"/>
      <c r="D61" s="23"/>
      <c r="E61" s="40"/>
      <c r="F61" s="8"/>
      <c r="G61" s="82"/>
      <c r="H61" s="16">
        <f>G61*F61</f>
        <v>0</v>
      </c>
      <c r="I61" s="14"/>
      <c r="J61" s="45">
        <f>H61</f>
        <v>0</v>
      </c>
      <c r="K61" s="48">
        <f>J61*$K$6</f>
        <v>0</v>
      </c>
    </row>
    <row r="62" spans="1:11" s="1" customFormat="1" ht="12.75">
      <c r="A62" s="11"/>
      <c r="B62" s="23"/>
      <c r="C62" s="23"/>
      <c r="D62" s="23"/>
      <c r="E62" s="40"/>
      <c r="F62" s="8"/>
      <c r="G62" s="82"/>
      <c r="H62" s="16">
        <f>G62*F62</f>
        <v>0</v>
      </c>
      <c r="I62" s="14"/>
      <c r="J62" s="45">
        <f>H62</f>
        <v>0</v>
      </c>
      <c r="K62" s="48">
        <f>J62*$K$6</f>
        <v>0</v>
      </c>
    </row>
    <row r="63" spans="1:11" s="1" customFormat="1" ht="12.75">
      <c r="A63" s="11"/>
      <c r="B63" s="23"/>
      <c r="C63" s="23"/>
      <c r="D63" s="23"/>
      <c r="E63" s="40"/>
      <c r="F63" s="8"/>
      <c r="G63" s="82"/>
      <c r="H63" s="16">
        <f>G63*F63</f>
        <v>0</v>
      </c>
      <c r="I63" s="14"/>
      <c r="J63" s="45">
        <f>H63</f>
        <v>0</v>
      </c>
      <c r="K63" s="48">
        <f>J63*$K$6</f>
        <v>0</v>
      </c>
    </row>
    <row r="64" spans="1:39" s="19" customFormat="1" ht="12.75">
      <c r="A64" s="11"/>
      <c r="B64" s="23"/>
      <c r="C64" s="23"/>
      <c r="D64" s="24"/>
      <c r="E64" s="40"/>
      <c r="F64" s="8"/>
      <c r="G64" s="82"/>
      <c r="H64" s="16">
        <f>G64*F64</f>
        <v>0</v>
      </c>
      <c r="I64" s="14"/>
      <c r="J64" s="45">
        <f>H64</f>
        <v>0</v>
      </c>
      <c r="K64" s="48">
        <f>J64*$K$6</f>
        <v>0</v>
      </c>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11" s="1" customFormat="1" ht="12.75">
      <c r="A65" s="17"/>
      <c r="B65" s="18" t="s">
        <v>50</v>
      </c>
      <c r="C65" s="19"/>
      <c r="D65" s="19"/>
      <c r="E65" s="39"/>
      <c r="F65" s="35"/>
      <c r="G65" s="83"/>
      <c r="H65" s="20">
        <f>SUM(H61:H64)</f>
        <v>0</v>
      </c>
      <c r="I65" s="21"/>
      <c r="J65" s="46">
        <f>SUM(J61:J64)</f>
        <v>0</v>
      </c>
      <c r="K65" s="46">
        <f>SUM(K61:K64)</f>
        <v>0</v>
      </c>
    </row>
    <row r="66" spans="1:11" s="1" customFormat="1" ht="12.75">
      <c r="A66" s="22" t="s">
        <v>54</v>
      </c>
      <c r="B66" s="25"/>
      <c r="C66" s="19"/>
      <c r="D66" s="19"/>
      <c r="E66" s="39"/>
      <c r="F66" s="35"/>
      <c r="G66" s="83"/>
      <c r="H66" s="20">
        <f>H65+H58</f>
        <v>601500</v>
      </c>
      <c r="I66" s="21"/>
      <c r="J66" s="46">
        <f>J65+J58</f>
        <v>601500</v>
      </c>
      <c r="K66" s="46">
        <f>K65+K58</f>
        <v>4210.5</v>
      </c>
    </row>
    <row r="67" spans="1:11" s="1" customFormat="1" ht="12.75">
      <c r="A67" s="11"/>
      <c r="B67" s="77" t="s">
        <v>86</v>
      </c>
      <c r="C67" s="23"/>
      <c r="D67" s="23"/>
      <c r="E67" s="40"/>
      <c r="F67" s="8"/>
      <c r="G67" s="82"/>
      <c r="H67" s="16"/>
      <c r="I67" s="14"/>
      <c r="J67" s="45"/>
      <c r="K67" s="45"/>
    </row>
    <row r="68" spans="1:11" s="1" customFormat="1" ht="14.25">
      <c r="A68" s="11" t="s">
        <v>38</v>
      </c>
      <c r="B68" s="120" t="s">
        <v>39</v>
      </c>
      <c r="E68" s="12"/>
      <c r="F68" s="8"/>
      <c r="G68" s="82"/>
      <c r="H68" s="16"/>
      <c r="I68" s="14"/>
      <c r="J68" s="45"/>
      <c r="K68" s="45"/>
    </row>
    <row r="69" spans="1:11" s="1" customFormat="1" ht="12.75">
      <c r="A69" s="11"/>
      <c r="B69" s="23" t="s">
        <v>8</v>
      </c>
      <c r="C69" s="23" t="s">
        <v>53</v>
      </c>
      <c r="D69" s="23">
        <v>2</v>
      </c>
      <c r="E69" s="40" t="s">
        <v>148</v>
      </c>
      <c r="F69" s="8">
        <v>2</v>
      </c>
      <c r="G69" s="82">
        <v>50000</v>
      </c>
      <c r="H69" s="16">
        <f>G69*F69</f>
        <v>100000</v>
      </c>
      <c r="I69" s="14"/>
      <c r="J69" s="45">
        <f>H69</f>
        <v>100000</v>
      </c>
      <c r="K69" s="48">
        <f>J69*$K$6</f>
        <v>700</v>
      </c>
    </row>
    <row r="70" spans="1:11" s="1" customFormat="1" ht="12.75">
      <c r="A70" s="11"/>
      <c r="B70" s="23" t="s">
        <v>11</v>
      </c>
      <c r="C70" s="23" t="s">
        <v>52</v>
      </c>
      <c r="D70" s="23">
        <v>2</v>
      </c>
      <c r="E70" s="40" t="s">
        <v>149</v>
      </c>
      <c r="F70" s="8">
        <v>2</v>
      </c>
      <c r="G70" s="82">
        <v>50000</v>
      </c>
      <c r="H70" s="16">
        <f>G70*F70</f>
        <v>100000</v>
      </c>
      <c r="I70" s="14"/>
      <c r="J70" s="45">
        <f>H70</f>
        <v>100000</v>
      </c>
      <c r="K70" s="48">
        <f>J70*$K$6</f>
        <v>700</v>
      </c>
    </row>
    <row r="71" spans="1:11" s="1" customFormat="1" ht="12.75">
      <c r="A71" s="11"/>
      <c r="B71" s="24" t="s">
        <v>17</v>
      </c>
      <c r="C71" s="23" t="s">
        <v>51</v>
      </c>
      <c r="D71" s="23">
        <v>2</v>
      </c>
      <c r="E71" s="40" t="s">
        <v>115</v>
      </c>
      <c r="F71" s="8">
        <v>3</v>
      </c>
      <c r="G71" s="82">
        <v>6750</v>
      </c>
      <c r="H71" s="16">
        <f>G71*F71</f>
        <v>20250</v>
      </c>
      <c r="I71" s="14"/>
      <c r="J71" s="45">
        <f>H71</f>
        <v>20250</v>
      </c>
      <c r="K71" s="48">
        <f>J71*$K$6</f>
        <v>141.75</v>
      </c>
    </row>
    <row r="72" spans="1:39" s="19" customFormat="1" ht="12.75">
      <c r="A72" s="22" t="s">
        <v>47</v>
      </c>
      <c r="E72" s="39"/>
      <c r="F72" s="35"/>
      <c r="G72" s="83"/>
      <c r="H72" s="20">
        <f>SUM(H69:H71)</f>
        <v>220250</v>
      </c>
      <c r="I72" s="21"/>
      <c r="J72" s="46">
        <f>SUM(J69:J71)</f>
        <v>220250</v>
      </c>
      <c r="K72" s="46">
        <f>SUM(K69:K71)</f>
        <v>1541.75</v>
      </c>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11" s="1" customFormat="1" ht="12.75">
      <c r="A73" s="26"/>
      <c r="B73" s="77" t="s">
        <v>86</v>
      </c>
      <c r="E73" s="12"/>
      <c r="F73" s="8"/>
      <c r="G73" s="82"/>
      <c r="H73" s="16"/>
      <c r="I73" s="14"/>
      <c r="J73" s="45"/>
      <c r="K73" s="45"/>
    </row>
    <row r="74" spans="1:11" s="1" customFormat="1" ht="15">
      <c r="A74" s="11" t="s">
        <v>40</v>
      </c>
      <c r="B74" s="88" t="s">
        <v>41</v>
      </c>
      <c r="E74" s="12"/>
      <c r="F74" s="8"/>
      <c r="G74" s="82"/>
      <c r="H74" s="16"/>
      <c r="I74" s="14"/>
      <c r="J74" s="45"/>
      <c r="K74" s="45"/>
    </row>
    <row r="75" spans="1:11" s="1" customFormat="1" ht="14.25">
      <c r="A75" s="11"/>
      <c r="C75" s="120" t="s">
        <v>119</v>
      </c>
      <c r="E75" s="12"/>
      <c r="F75" s="8"/>
      <c r="G75" s="82"/>
      <c r="H75" s="16"/>
      <c r="I75" s="14"/>
      <c r="J75" s="45"/>
      <c r="K75" s="45"/>
    </row>
    <row r="76" spans="1:11" s="1" customFormat="1" ht="12.75">
      <c r="A76" s="11"/>
      <c r="B76" s="23" t="s">
        <v>8</v>
      </c>
      <c r="C76" s="23" t="s">
        <v>168</v>
      </c>
      <c r="D76" s="23"/>
      <c r="E76" s="40"/>
      <c r="F76" s="78">
        <v>25</v>
      </c>
      <c r="G76" s="82">
        <v>24975</v>
      </c>
      <c r="H76" s="16">
        <f>G76*F76</f>
        <v>624375</v>
      </c>
      <c r="I76" s="14"/>
      <c r="J76" s="45">
        <f>H76</f>
        <v>624375</v>
      </c>
      <c r="K76" s="48">
        <f aca="true" t="shared" si="9" ref="K76:K99">J76*$K$6</f>
        <v>4370.625</v>
      </c>
    </row>
    <row r="77" spans="1:11" s="1" customFormat="1" ht="12.75">
      <c r="A77" s="11"/>
      <c r="B77" s="23" t="s">
        <v>11</v>
      </c>
      <c r="C77" s="23" t="s">
        <v>88</v>
      </c>
      <c r="D77" s="23"/>
      <c r="E77" s="40"/>
      <c r="F77" s="78">
        <v>3</v>
      </c>
      <c r="G77" s="82">
        <v>56025</v>
      </c>
      <c r="H77" s="16">
        <f aca="true" t="shared" si="10" ref="H77:H98">G77*F77</f>
        <v>168075</v>
      </c>
      <c r="I77" s="14"/>
      <c r="J77" s="45">
        <f aca="true" t="shared" si="11" ref="J77:J98">H77</f>
        <v>168075</v>
      </c>
      <c r="K77" s="48">
        <f t="shared" si="9"/>
        <v>1176.525</v>
      </c>
    </row>
    <row r="78" spans="1:39" s="19" customFormat="1" ht="12.75">
      <c r="A78" s="11"/>
      <c r="B78" s="24" t="s">
        <v>17</v>
      </c>
      <c r="C78" s="23" t="s">
        <v>89</v>
      </c>
      <c r="D78" s="23"/>
      <c r="E78" s="40"/>
      <c r="F78" s="8">
        <v>2</v>
      </c>
      <c r="G78" s="82">
        <v>10125</v>
      </c>
      <c r="H78" s="16">
        <f t="shared" si="10"/>
        <v>20250</v>
      </c>
      <c r="I78" s="14"/>
      <c r="J78" s="45">
        <f t="shared" si="11"/>
        <v>20250</v>
      </c>
      <c r="K78" s="48">
        <f t="shared" si="9"/>
        <v>141.75</v>
      </c>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11" s="1" customFormat="1" ht="12.75">
      <c r="A79" s="11"/>
      <c r="B79" s="24" t="s">
        <v>23</v>
      </c>
      <c r="C79" s="24" t="s">
        <v>90</v>
      </c>
      <c r="D79" s="23"/>
      <c r="E79" s="40"/>
      <c r="F79" s="8">
        <v>2</v>
      </c>
      <c r="G79" s="82">
        <v>10260</v>
      </c>
      <c r="H79" s="16">
        <f t="shared" si="10"/>
        <v>20520</v>
      </c>
      <c r="I79" s="14"/>
      <c r="J79" s="45">
        <f t="shared" si="11"/>
        <v>20520</v>
      </c>
      <c r="K79" s="48">
        <f t="shared" si="9"/>
        <v>143.64000000000001</v>
      </c>
    </row>
    <row r="80" spans="1:11" s="1" customFormat="1" ht="12.75">
      <c r="A80" s="11"/>
      <c r="B80" s="24" t="s">
        <v>25</v>
      </c>
      <c r="C80" s="24" t="s">
        <v>169</v>
      </c>
      <c r="D80" s="23"/>
      <c r="E80" s="40"/>
      <c r="F80" s="8">
        <v>30</v>
      </c>
      <c r="G80" s="82">
        <v>459</v>
      </c>
      <c r="H80" s="16">
        <f t="shared" si="10"/>
        <v>13770</v>
      </c>
      <c r="I80" s="14"/>
      <c r="J80" s="45">
        <f t="shared" si="11"/>
        <v>13770</v>
      </c>
      <c r="K80" s="48">
        <f t="shared" si="9"/>
        <v>96.39</v>
      </c>
    </row>
    <row r="81" spans="2:14" s="105" customFormat="1" ht="15">
      <c r="B81" s="106"/>
      <c r="C81" s="107" t="s">
        <v>164</v>
      </c>
      <c r="D81" s="108"/>
      <c r="E81" s="108"/>
      <c r="G81" s="109"/>
      <c r="H81" s="110">
        <f>SUM(H76:H80)</f>
        <v>846990</v>
      </c>
      <c r="I81" s="111"/>
      <c r="J81" s="47">
        <f t="shared" si="11"/>
        <v>846990</v>
      </c>
      <c r="K81" s="112">
        <f t="shared" si="9"/>
        <v>5928.93</v>
      </c>
      <c r="N81" s="113"/>
    </row>
    <row r="82" spans="1:14" s="1" customFormat="1" ht="14.25">
      <c r="A82" s="11"/>
      <c r="B82" s="24"/>
      <c r="C82" s="121" t="s">
        <v>118</v>
      </c>
      <c r="D82" s="23"/>
      <c r="E82" s="40"/>
      <c r="F82" s="8"/>
      <c r="G82" s="82"/>
      <c r="H82" s="16"/>
      <c r="I82" s="14"/>
      <c r="J82" s="45"/>
      <c r="K82" s="48"/>
      <c r="N82" s="53"/>
    </row>
    <row r="83" spans="1:11" s="1" customFormat="1" ht="12.75">
      <c r="A83" s="11"/>
      <c r="B83" s="24" t="s">
        <v>95</v>
      </c>
      <c r="C83" s="24" t="s">
        <v>91</v>
      </c>
      <c r="D83" s="23"/>
      <c r="E83" s="40"/>
      <c r="F83" s="8">
        <v>1</v>
      </c>
      <c r="G83" s="82">
        <v>92475</v>
      </c>
      <c r="H83" s="16">
        <f>G83*F83</f>
        <v>92475</v>
      </c>
      <c r="I83" s="14"/>
      <c r="J83" s="45">
        <f t="shared" si="11"/>
        <v>92475</v>
      </c>
      <c r="K83" s="48">
        <f t="shared" si="9"/>
        <v>647.325</v>
      </c>
    </row>
    <row r="84" spans="1:11" s="1" customFormat="1" ht="12.75">
      <c r="A84" s="11"/>
      <c r="B84" s="24" t="s">
        <v>96</v>
      </c>
      <c r="C84" s="24" t="s">
        <v>92</v>
      </c>
      <c r="D84" s="23"/>
      <c r="E84" s="40"/>
      <c r="F84" s="8">
        <v>2</v>
      </c>
      <c r="G84" s="82">
        <v>47250</v>
      </c>
      <c r="H84" s="16">
        <f>G84*F84</f>
        <v>94500</v>
      </c>
      <c r="I84" s="14"/>
      <c r="J84" s="45">
        <f t="shared" si="11"/>
        <v>94500</v>
      </c>
      <c r="K84" s="48">
        <f t="shared" si="9"/>
        <v>661.5</v>
      </c>
    </row>
    <row r="85" spans="1:11" s="1" customFormat="1" ht="12.75">
      <c r="A85" s="11"/>
      <c r="B85" s="24" t="s">
        <v>97</v>
      </c>
      <c r="C85" s="24" t="s">
        <v>93</v>
      </c>
      <c r="D85" s="23"/>
      <c r="E85" s="40"/>
      <c r="F85" s="8">
        <v>2</v>
      </c>
      <c r="G85" s="82">
        <v>45225</v>
      </c>
      <c r="H85" s="16">
        <f t="shared" si="10"/>
        <v>90450</v>
      </c>
      <c r="I85" s="14"/>
      <c r="J85" s="45">
        <f t="shared" si="11"/>
        <v>90450</v>
      </c>
      <c r="K85" s="48">
        <f t="shared" si="9"/>
        <v>633.15</v>
      </c>
    </row>
    <row r="86" spans="1:11" s="1" customFormat="1" ht="12.75">
      <c r="A86" s="11"/>
      <c r="B86" s="24" t="s">
        <v>98</v>
      </c>
      <c r="C86" s="24" t="s">
        <v>94</v>
      </c>
      <c r="D86" s="23"/>
      <c r="E86" s="40"/>
      <c r="F86" s="8">
        <v>2</v>
      </c>
      <c r="G86" s="82">
        <v>20250</v>
      </c>
      <c r="H86" s="16">
        <f t="shared" si="10"/>
        <v>40500</v>
      </c>
      <c r="I86" s="14"/>
      <c r="J86" s="45">
        <f t="shared" si="11"/>
        <v>40500</v>
      </c>
      <c r="K86" s="48">
        <f t="shared" si="9"/>
        <v>283.5</v>
      </c>
    </row>
    <row r="87" spans="1:11" s="1" customFormat="1" ht="15">
      <c r="A87" s="11"/>
      <c r="B87" s="24"/>
      <c r="C87" s="89" t="s">
        <v>165</v>
      </c>
      <c r="D87" s="23"/>
      <c r="E87" s="40"/>
      <c r="F87" s="8"/>
      <c r="G87" s="82"/>
      <c r="H87" s="85">
        <f>SUM(H83:H86)</f>
        <v>317925</v>
      </c>
      <c r="I87" s="14"/>
      <c r="J87" s="86">
        <f t="shared" si="11"/>
        <v>317925</v>
      </c>
      <c r="K87" s="87">
        <f t="shared" si="9"/>
        <v>2225.475</v>
      </c>
    </row>
    <row r="88" spans="1:11" s="105" customFormat="1" ht="14.25">
      <c r="A88" s="106"/>
      <c r="B88" s="114"/>
      <c r="C88" s="122" t="s">
        <v>117</v>
      </c>
      <c r="D88" s="108"/>
      <c r="E88" s="108"/>
      <c r="G88" s="109"/>
      <c r="H88" s="115"/>
      <c r="I88" s="111"/>
      <c r="J88" s="47"/>
      <c r="K88" s="112"/>
    </row>
    <row r="89" spans="1:11" s="1" customFormat="1" ht="12.75">
      <c r="A89" s="11"/>
      <c r="B89" s="24" t="s">
        <v>99</v>
      </c>
      <c r="C89" s="24" t="s">
        <v>107</v>
      </c>
      <c r="D89" s="23"/>
      <c r="E89" s="40"/>
      <c r="F89" s="8">
        <v>2</v>
      </c>
      <c r="G89" s="82">
        <v>18563</v>
      </c>
      <c r="H89" s="16">
        <f t="shared" si="10"/>
        <v>37126</v>
      </c>
      <c r="I89" s="14"/>
      <c r="J89" s="45">
        <f t="shared" si="11"/>
        <v>37126</v>
      </c>
      <c r="K89" s="48">
        <f t="shared" si="9"/>
        <v>259.882</v>
      </c>
    </row>
    <row r="90" spans="1:11" s="1" customFormat="1" ht="12.75">
      <c r="A90" s="11"/>
      <c r="B90" s="24" t="s">
        <v>100</v>
      </c>
      <c r="C90" s="23" t="s">
        <v>108</v>
      </c>
      <c r="D90" s="23"/>
      <c r="E90" s="40"/>
      <c r="F90" s="8">
        <v>2</v>
      </c>
      <c r="G90" s="82">
        <v>18225</v>
      </c>
      <c r="H90" s="16">
        <f t="shared" si="10"/>
        <v>36450</v>
      </c>
      <c r="I90" s="14"/>
      <c r="J90" s="45">
        <f t="shared" si="11"/>
        <v>36450</v>
      </c>
      <c r="K90" s="48">
        <f t="shared" si="9"/>
        <v>255.15</v>
      </c>
    </row>
    <row r="91" spans="1:11" s="1" customFormat="1" ht="12.75">
      <c r="A91" s="11"/>
      <c r="B91" s="24" t="s">
        <v>101</v>
      </c>
      <c r="C91" s="23" t="s">
        <v>109</v>
      </c>
      <c r="D91" s="23"/>
      <c r="E91" s="40"/>
      <c r="F91" s="8">
        <v>2</v>
      </c>
      <c r="G91" s="82">
        <v>23625</v>
      </c>
      <c r="H91" s="16">
        <f t="shared" si="10"/>
        <v>47250</v>
      </c>
      <c r="I91" s="14"/>
      <c r="J91" s="45">
        <f t="shared" si="11"/>
        <v>47250</v>
      </c>
      <c r="K91" s="48">
        <f t="shared" si="9"/>
        <v>330.75</v>
      </c>
    </row>
    <row r="92" spans="1:11" s="1" customFormat="1" ht="12.75">
      <c r="A92" s="11"/>
      <c r="B92" s="24" t="s">
        <v>102</v>
      </c>
      <c r="C92" s="23" t="s">
        <v>110</v>
      </c>
      <c r="D92" s="23"/>
      <c r="E92" s="40"/>
      <c r="F92" s="8">
        <v>2</v>
      </c>
      <c r="G92" s="82">
        <v>21938</v>
      </c>
      <c r="H92" s="16">
        <f t="shared" si="10"/>
        <v>43876</v>
      </c>
      <c r="I92" s="14"/>
      <c r="J92" s="45">
        <f t="shared" si="11"/>
        <v>43876</v>
      </c>
      <c r="K92" s="48">
        <f t="shared" si="9"/>
        <v>307.132</v>
      </c>
    </row>
    <row r="93" spans="1:11" s="105" customFormat="1" ht="15">
      <c r="A93" s="106"/>
      <c r="B93" s="114"/>
      <c r="C93" s="116" t="s">
        <v>166</v>
      </c>
      <c r="D93" s="108"/>
      <c r="E93" s="108"/>
      <c r="G93" s="109"/>
      <c r="H93" s="110">
        <f>SUM(H89:H92)</f>
        <v>164702</v>
      </c>
      <c r="I93" s="111"/>
      <c r="J93" s="117">
        <f t="shared" si="11"/>
        <v>164702</v>
      </c>
      <c r="K93" s="118">
        <f t="shared" si="9"/>
        <v>1152.914</v>
      </c>
    </row>
    <row r="94" spans="1:11" s="1" customFormat="1" ht="15">
      <c r="A94" s="11"/>
      <c r="B94" s="24"/>
      <c r="C94" s="123" t="s">
        <v>116</v>
      </c>
      <c r="D94" s="23"/>
      <c r="E94" s="40"/>
      <c r="F94" s="8"/>
      <c r="G94" s="82"/>
      <c r="H94" s="16"/>
      <c r="I94" s="14"/>
      <c r="J94" s="45"/>
      <c r="K94" s="48"/>
    </row>
    <row r="95" spans="1:11" s="1" customFormat="1" ht="12.75">
      <c r="A95" s="11"/>
      <c r="B95" s="24" t="s">
        <v>103</v>
      </c>
      <c r="C95" s="23" t="s">
        <v>111</v>
      </c>
      <c r="D95" s="23"/>
      <c r="E95" s="40"/>
      <c r="F95" s="8">
        <v>1</v>
      </c>
      <c r="G95" s="82">
        <v>81000</v>
      </c>
      <c r="H95" s="16">
        <f t="shared" si="10"/>
        <v>81000</v>
      </c>
      <c r="I95" s="14"/>
      <c r="J95" s="45">
        <f t="shared" si="11"/>
        <v>81000</v>
      </c>
      <c r="K95" s="48">
        <f t="shared" si="9"/>
        <v>567</v>
      </c>
    </row>
    <row r="96" spans="1:11" s="1" customFormat="1" ht="12.75">
      <c r="A96" s="11"/>
      <c r="B96" s="24" t="s">
        <v>104</v>
      </c>
      <c r="C96" s="23" t="s">
        <v>112</v>
      </c>
      <c r="D96" s="23"/>
      <c r="E96" s="40"/>
      <c r="F96" s="8">
        <v>2</v>
      </c>
      <c r="G96" s="82">
        <v>37125</v>
      </c>
      <c r="H96" s="16">
        <f t="shared" si="10"/>
        <v>74250</v>
      </c>
      <c r="I96" s="14"/>
      <c r="J96" s="45">
        <f t="shared" si="11"/>
        <v>74250</v>
      </c>
      <c r="K96" s="48">
        <f t="shared" si="9"/>
        <v>519.75</v>
      </c>
    </row>
    <row r="97" spans="1:11" s="1" customFormat="1" ht="12.75">
      <c r="A97" s="11"/>
      <c r="B97" s="24" t="s">
        <v>105</v>
      </c>
      <c r="C97" s="23" t="s">
        <v>113</v>
      </c>
      <c r="D97" s="23"/>
      <c r="E97" s="40"/>
      <c r="F97" s="8">
        <v>1</v>
      </c>
      <c r="G97" s="82">
        <v>104652</v>
      </c>
      <c r="H97" s="16">
        <f t="shared" si="10"/>
        <v>104652</v>
      </c>
      <c r="I97" s="14"/>
      <c r="J97" s="45">
        <f t="shared" si="11"/>
        <v>104652</v>
      </c>
      <c r="K97" s="48">
        <f t="shared" si="9"/>
        <v>732.564</v>
      </c>
    </row>
    <row r="98" spans="1:11" s="1" customFormat="1" ht="12.75">
      <c r="A98" s="11"/>
      <c r="B98" s="24" t="s">
        <v>106</v>
      </c>
      <c r="C98" s="23" t="s">
        <v>114</v>
      </c>
      <c r="D98" s="23"/>
      <c r="E98" s="40"/>
      <c r="F98" s="8">
        <v>1</v>
      </c>
      <c r="G98" s="82">
        <v>33750</v>
      </c>
      <c r="H98" s="16">
        <f t="shared" si="10"/>
        <v>33750</v>
      </c>
      <c r="I98" s="14"/>
      <c r="J98" s="45">
        <f t="shared" si="11"/>
        <v>33750</v>
      </c>
      <c r="K98" s="48">
        <f t="shared" si="9"/>
        <v>236.25</v>
      </c>
    </row>
    <row r="99" spans="1:11" s="105" customFormat="1" ht="15.75">
      <c r="A99" s="106"/>
      <c r="B99" s="114"/>
      <c r="C99" s="119" t="s">
        <v>167</v>
      </c>
      <c r="D99" s="108"/>
      <c r="E99" s="108"/>
      <c r="G99" s="109"/>
      <c r="H99" s="110">
        <f>SUM(H95:H98)</f>
        <v>293652</v>
      </c>
      <c r="I99" s="111"/>
      <c r="J99" s="117">
        <f>SUM(J95:J98)</f>
        <v>293652</v>
      </c>
      <c r="K99" s="118">
        <f t="shared" si="9"/>
        <v>2055.564</v>
      </c>
    </row>
    <row r="100" spans="1:11" s="1" customFormat="1" ht="12.75">
      <c r="A100" s="22" t="s">
        <v>48</v>
      </c>
      <c r="B100" s="19"/>
      <c r="C100" s="19"/>
      <c r="D100" s="19"/>
      <c r="E100" s="39"/>
      <c r="F100" s="35"/>
      <c r="G100" s="83"/>
      <c r="H100" s="20">
        <f>SUM(H99,H93,H87,H81)</f>
        <v>1623269</v>
      </c>
      <c r="I100" s="21"/>
      <c r="J100" s="47">
        <f>SUM(J99,J93,J87,J81)</f>
        <v>1623269</v>
      </c>
      <c r="K100" s="47">
        <f>SUM(K99,K93,K87,K81)</f>
        <v>11362.883</v>
      </c>
    </row>
    <row r="101" spans="1:11" s="1" customFormat="1" ht="12.75">
      <c r="A101" s="11"/>
      <c r="E101" s="12"/>
      <c r="F101" s="8"/>
      <c r="G101" s="82"/>
      <c r="H101" s="16"/>
      <c r="I101" s="14"/>
      <c r="J101" s="45"/>
      <c r="K101" s="45"/>
    </row>
    <row r="102" spans="1:11" s="1" customFormat="1" ht="15.75">
      <c r="A102" s="27" t="s">
        <v>42</v>
      </c>
      <c r="B102" s="28"/>
      <c r="C102" s="28"/>
      <c r="D102" s="28"/>
      <c r="E102" s="41"/>
      <c r="F102" s="36"/>
      <c r="G102" s="84"/>
      <c r="H102" s="20">
        <f>H100+H66+H47+H31+H36+H72</f>
        <v>4969579</v>
      </c>
      <c r="I102" s="29"/>
      <c r="J102" s="47">
        <f>J100+J66+J47+J31+J36+J72</f>
        <v>4969579</v>
      </c>
      <c r="K102" s="47">
        <f>K100+K66+K47+K31+K36+K72</f>
        <v>34787.053</v>
      </c>
    </row>
    <row r="103" spans="1:11" s="1" customFormat="1" ht="12.75">
      <c r="A103" s="32"/>
      <c r="B103" s="2"/>
      <c r="C103" s="2"/>
      <c r="D103" s="2"/>
      <c r="E103" s="2"/>
      <c r="F103" s="2"/>
      <c r="G103" s="79"/>
      <c r="H103" s="2"/>
      <c r="I103" s="2"/>
      <c r="J103" s="42"/>
      <c r="K103" s="42"/>
    </row>
    <row r="104" spans="1:11" s="1" customFormat="1" ht="12.75">
      <c r="A104" s="32"/>
      <c r="B104" s="2"/>
      <c r="C104" s="2"/>
      <c r="D104" s="2"/>
      <c r="E104" s="2"/>
      <c r="F104" s="2"/>
      <c r="G104" s="79"/>
      <c r="H104" s="2"/>
      <c r="I104" s="2"/>
      <c r="J104" s="42"/>
      <c r="K104" s="42"/>
    </row>
    <row r="105" spans="1:11" s="1" customFormat="1" ht="12.75">
      <c r="A105" s="32"/>
      <c r="B105" s="2"/>
      <c r="C105" s="2"/>
      <c r="D105" s="2"/>
      <c r="E105" s="2"/>
      <c r="F105" s="2"/>
      <c r="G105" s="79"/>
      <c r="H105" s="2"/>
      <c r="I105" s="2"/>
      <c r="J105" s="42"/>
      <c r="K105" s="42"/>
    </row>
    <row r="106" spans="1:11" s="1" customFormat="1" ht="12.75">
      <c r="A106" s="32"/>
      <c r="B106" s="2"/>
      <c r="C106" s="2"/>
      <c r="D106" s="2"/>
      <c r="E106" s="2"/>
      <c r="F106" s="2"/>
      <c r="G106" s="79"/>
      <c r="H106" s="2"/>
      <c r="I106" s="2"/>
      <c r="J106" s="42"/>
      <c r="K106" s="42"/>
    </row>
    <row r="107" spans="1:39" s="19" customFormat="1" ht="12.75">
      <c r="A107" s="32"/>
      <c r="B107" s="2"/>
      <c r="C107" s="2"/>
      <c r="D107" s="2"/>
      <c r="E107" s="2"/>
      <c r="F107" s="2"/>
      <c r="G107" s="79"/>
      <c r="H107" s="2"/>
      <c r="I107" s="2"/>
      <c r="J107" s="42"/>
      <c r="K107" s="42"/>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11" s="1" customFormat="1" ht="12.75">
      <c r="A108" s="32"/>
      <c r="B108" s="2"/>
      <c r="C108" s="2"/>
      <c r="D108" s="2"/>
      <c r="E108" s="2"/>
      <c r="F108" s="2"/>
      <c r="G108" s="79"/>
      <c r="H108" s="2"/>
      <c r="I108" s="2"/>
      <c r="J108" s="42"/>
      <c r="K108" s="42"/>
    </row>
    <row r="109" spans="1:39" s="31" customFormat="1" ht="15.75">
      <c r="A109" s="32"/>
      <c r="B109" s="2"/>
      <c r="C109" s="2"/>
      <c r="D109" s="2"/>
      <c r="E109" s="2"/>
      <c r="F109" s="2"/>
      <c r="G109" s="79"/>
      <c r="H109" s="2"/>
      <c r="I109" s="2"/>
      <c r="J109" s="42"/>
      <c r="K109" s="42"/>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30"/>
      <c r="AM109" s="30"/>
    </row>
    <row r="110" spans="1:12" ht="12.75">
      <c r="A110" s="32"/>
      <c r="L110" s="1"/>
    </row>
    <row r="111" ht="9.75" customHeight="1">
      <c r="A111" s="32"/>
    </row>
    <row r="112" ht="12.75" customHeight="1">
      <c r="A112" s="32"/>
    </row>
    <row r="113" ht="12.75" customHeight="1">
      <c r="A113" s="32"/>
    </row>
    <row r="114" ht="12.75" customHeight="1">
      <c r="A114" s="32"/>
    </row>
    <row r="115" ht="12.75" customHeight="1">
      <c r="A115" s="32"/>
    </row>
    <row r="116" ht="12.75" customHeight="1">
      <c r="A116" s="32"/>
    </row>
    <row r="117" ht="12.75" customHeight="1">
      <c r="A117" s="32"/>
    </row>
    <row r="118" ht="12.75" customHeight="1">
      <c r="A118" s="32"/>
    </row>
    <row r="119" ht="12.75" customHeight="1">
      <c r="A119" s="32"/>
    </row>
    <row r="120" ht="12.75">
      <c r="A120" s="32"/>
    </row>
    <row r="121" ht="12.75">
      <c r="A121" s="32"/>
    </row>
    <row r="122" ht="12.75">
      <c r="A122" s="32"/>
    </row>
    <row r="123" ht="12.75">
      <c r="A123" s="32"/>
    </row>
    <row r="124" ht="12.75">
      <c r="A124" s="32"/>
    </row>
    <row r="125" ht="12.75">
      <c r="A125" s="32"/>
    </row>
    <row r="126" ht="12.75">
      <c r="A126" s="32"/>
    </row>
    <row r="127" ht="12.75">
      <c r="A127" s="32"/>
    </row>
    <row r="128" ht="12.75">
      <c r="A128" s="32"/>
    </row>
    <row r="129" ht="12.75">
      <c r="A129" s="32"/>
    </row>
    <row r="130" ht="12.75">
      <c r="A130" s="32"/>
    </row>
    <row r="131" ht="12.75">
      <c r="A131" s="32"/>
    </row>
    <row r="132" ht="12.75">
      <c r="A132" s="32"/>
    </row>
    <row r="133" ht="12.75">
      <c r="A133" s="32"/>
    </row>
    <row r="134" ht="12.75">
      <c r="A134" s="32"/>
    </row>
    <row r="135" ht="12.75">
      <c r="A135" s="32"/>
    </row>
    <row r="136" ht="12.75">
      <c r="A136" s="32"/>
    </row>
    <row r="137" ht="12.75">
      <c r="A137" s="32"/>
    </row>
    <row r="138" ht="12.75">
      <c r="A138" s="32"/>
    </row>
    <row r="139" ht="12.75">
      <c r="A139" s="32"/>
    </row>
    <row r="140" ht="12.75">
      <c r="A140" s="32"/>
    </row>
    <row r="141" ht="12.75">
      <c r="A141" s="32"/>
    </row>
    <row r="142" ht="12.75">
      <c r="A142" s="32"/>
    </row>
    <row r="143" ht="12.75">
      <c r="A143" s="32"/>
    </row>
    <row r="144" ht="12.75">
      <c r="A144" s="32"/>
    </row>
    <row r="145" ht="12.75">
      <c r="A145" s="32"/>
    </row>
    <row r="146" ht="12.75">
      <c r="A146" s="32"/>
    </row>
    <row r="147" ht="12.75">
      <c r="A147" s="32"/>
    </row>
    <row r="148" ht="12.75">
      <c r="A148" s="32"/>
    </row>
    <row r="149" ht="12.75">
      <c r="A149" s="32"/>
    </row>
    <row r="150" ht="12.75">
      <c r="A150" s="32"/>
    </row>
    <row r="151" ht="12.75">
      <c r="A151" s="32"/>
    </row>
    <row r="152" ht="12.75">
      <c r="A152" s="32"/>
    </row>
    <row r="153" ht="12.75">
      <c r="A153" s="32"/>
    </row>
    <row r="154" ht="12.75">
      <c r="A154" s="32"/>
    </row>
    <row r="155" ht="12.75">
      <c r="A155" s="32"/>
    </row>
    <row r="156" ht="12.75">
      <c r="A156" s="32"/>
    </row>
    <row r="157" ht="12.75">
      <c r="A157" s="32"/>
    </row>
  </sheetData>
  <sheetProtection/>
  <mergeCells count="5">
    <mergeCell ref="A1:C1"/>
    <mergeCell ref="A9:E10"/>
    <mergeCell ref="F9:H9"/>
    <mergeCell ref="J9:J10"/>
    <mergeCell ref="K9:K10"/>
  </mergeCells>
  <printOptions/>
  <pageMargins left="0.7" right="0.7" top="0.75" bottom="0.75" header="0.3" footer="0.3"/>
  <pageSetup fitToHeight="0" fitToWidth="1" horizontalDpi="600" verticalDpi="600" orientation="portrait" scale="39" r:id="rId1"/>
</worksheet>
</file>

<file path=xl/worksheets/sheet3.xml><?xml version="1.0" encoding="utf-8"?>
<worksheet xmlns="http://schemas.openxmlformats.org/spreadsheetml/2006/main" xmlns:r="http://schemas.openxmlformats.org/officeDocument/2006/relationships">
  <dimension ref="A1:J119"/>
  <sheetViews>
    <sheetView zoomScalePageLayoutView="0" workbookViewId="0" topLeftCell="A19">
      <selection activeCell="A12" sqref="A12:I12"/>
    </sheetView>
  </sheetViews>
  <sheetFormatPr defaultColWidth="9.140625" defaultRowHeight="15"/>
  <cols>
    <col min="1" max="1" width="39.421875" style="1" bestFit="1" customWidth="1"/>
    <col min="2" max="4" width="4.421875" style="2" customWidth="1"/>
    <col min="10" max="10" width="48.8515625" style="0" customWidth="1"/>
  </cols>
  <sheetData>
    <row r="1" spans="1:9" ht="15">
      <c r="A1" s="72"/>
      <c r="B1" s="72"/>
      <c r="C1" s="72"/>
      <c r="D1" s="72"/>
      <c r="E1" s="72"/>
      <c r="F1" s="72"/>
      <c r="G1" s="72"/>
      <c r="H1" s="72"/>
      <c r="I1" s="72"/>
    </row>
    <row r="2" spans="1:9" ht="15">
      <c r="A2" s="60" t="s">
        <v>43</v>
      </c>
      <c r="B2" s="72"/>
      <c r="C2" s="72"/>
      <c r="D2" s="72"/>
      <c r="E2" s="72"/>
      <c r="F2" s="72"/>
      <c r="G2" s="72"/>
      <c r="H2" s="72"/>
      <c r="I2" s="72"/>
    </row>
    <row r="3" spans="1:9" ht="15">
      <c r="A3" s="60" t="s">
        <v>67</v>
      </c>
      <c r="B3" s="72"/>
      <c r="C3" s="72"/>
      <c r="D3" s="72"/>
      <c r="E3" s="72"/>
      <c r="F3" s="72"/>
      <c r="G3" s="72"/>
      <c r="H3" s="72"/>
      <c r="I3" s="72"/>
    </row>
    <row r="4" spans="1:5" ht="15">
      <c r="A4" s="64"/>
      <c r="B4" s="63"/>
      <c r="C4" s="63"/>
      <c r="D4" s="63"/>
      <c r="E4" s="63"/>
    </row>
    <row r="5" spans="1:4" ht="15">
      <c r="A5" s="3" t="s">
        <v>0</v>
      </c>
      <c r="B5" s="1"/>
      <c r="C5" s="1"/>
      <c r="D5" s="1"/>
    </row>
    <row r="6" spans="1:4" ht="15">
      <c r="A6" s="3" t="s">
        <v>1</v>
      </c>
      <c r="B6" s="1"/>
      <c r="C6" s="1"/>
      <c r="D6" s="1"/>
    </row>
    <row r="7" spans="2:4" ht="15">
      <c r="B7" s="1"/>
      <c r="C7" s="1"/>
      <c r="D7" s="1"/>
    </row>
    <row r="8" spans="1:5" ht="15.75">
      <c r="A8" s="30" t="s">
        <v>68</v>
      </c>
      <c r="B8" s="1"/>
      <c r="C8" s="1"/>
      <c r="D8" s="1"/>
      <c r="E8" s="70"/>
    </row>
    <row r="9" spans="1:4" ht="15.75">
      <c r="A9" s="30"/>
      <c r="B9" s="1"/>
      <c r="C9" s="1"/>
      <c r="D9" s="1"/>
    </row>
    <row r="10" spans="1:9" s="54" customFormat="1" ht="42" customHeight="1">
      <c r="A10" s="144" t="s">
        <v>65</v>
      </c>
      <c r="B10" s="125"/>
      <c r="C10" s="125"/>
      <c r="D10" s="125"/>
      <c r="E10" s="125"/>
      <c r="F10" s="125"/>
      <c r="G10" s="125"/>
      <c r="H10" s="125"/>
      <c r="I10" s="125"/>
    </row>
    <row r="11" spans="1:4" ht="10.5" customHeight="1">
      <c r="A11" s="65"/>
      <c r="B11" s="1"/>
      <c r="C11" s="1"/>
      <c r="D11" s="1"/>
    </row>
    <row r="12" spans="1:10" s="54" customFormat="1" ht="141" customHeight="1">
      <c r="A12" s="124" t="s">
        <v>62</v>
      </c>
      <c r="B12" s="125"/>
      <c r="C12" s="125"/>
      <c r="D12" s="125"/>
      <c r="E12" s="125"/>
      <c r="F12" s="125"/>
      <c r="G12" s="125"/>
      <c r="H12" s="125"/>
      <c r="I12" s="125"/>
      <c r="J12" s="99" t="s">
        <v>157</v>
      </c>
    </row>
    <row r="13" spans="1:9" s="54" customFormat="1" ht="8.25" customHeight="1" thickBot="1">
      <c r="A13" s="66"/>
      <c r="B13" s="61"/>
      <c r="C13" s="61"/>
      <c r="D13" s="61"/>
      <c r="E13" s="61"/>
      <c r="F13" s="61"/>
      <c r="G13" s="61"/>
      <c r="H13" s="61"/>
      <c r="I13" s="61"/>
    </row>
    <row r="14" spans="1:10" s="54" customFormat="1" ht="141.75" customHeight="1">
      <c r="A14" s="126" t="s">
        <v>63</v>
      </c>
      <c r="B14" s="130"/>
      <c r="C14" s="130"/>
      <c r="D14" s="130"/>
      <c r="E14" s="130"/>
      <c r="F14" s="130"/>
      <c r="G14" s="130"/>
      <c r="H14" s="130"/>
      <c r="I14" s="130"/>
      <c r="J14" s="101" t="s">
        <v>159</v>
      </c>
    </row>
    <row r="15" spans="1:10" s="54" customFormat="1" ht="8.25" customHeight="1" thickBot="1">
      <c r="A15" s="67"/>
      <c r="B15" s="62"/>
      <c r="C15" s="62"/>
      <c r="D15" s="62"/>
      <c r="E15" s="62"/>
      <c r="F15" s="62"/>
      <c r="G15" s="62"/>
      <c r="H15" s="62"/>
      <c r="I15" s="62"/>
      <c r="J15" s="102" t="s">
        <v>158</v>
      </c>
    </row>
    <row r="16" spans="1:9" s="54" customFormat="1" ht="120.75" customHeight="1">
      <c r="A16" s="126" t="s">
        <v>81</v>
      </c>
      <c r="B16" s="130"/>
      <c r="C16" s="130"/>
      <c r="D16" s="130"/>
      <c r="E16" s="130"/>
      <c r="F16" s="130"/>
      <c r="G16" s="130"/>
      <c r="H16" s="130"/>
      <c r="I16" s="130"/>
    </row>
    <row r="17" spans="1:9" s="54" customFormat="1" ht="8.25" customHeight="1">
      <c r="A17" s="68"/>
      <c r="B17" s="58"/>
      <c r="C17" s="58"/>
      <c r="D17" s="58"/>
      <c r="E17" s="58"/>
      <c r="F17" s="58"/>
      <c r="G17" s="58"/>
      <c r="H17" s="58"/>
      <c r="I17" s="58"/>
    </row>
    <row r="18" spans="1:10" s="54" customFormat="1" ht="143.25" customHeight="1">
      <c r="A18" s="126" t="s">
        <v>82</v>
      </c>
      <c r="B18" s="130"/>
      <c r="C18" s="130"/>
      <c r="D18" s="130"/>
      <c r="E18" s="130"/>
      <c r="F18" s="130"/>
      <c r="G18" s="130"/>
      <c r="H18" s="130"/>
      <c r="I18" s="130"/>
      <c r="J18" s="100" t="s">
        <v>162</v>
      </c>
    </row>
    <row r="19" spans="1:9" s="54" customFormat="1" ht="8.25" customHeight="1">
      <c r="A19" s="67"/>
      <c r="B19" s="62"/>
      <c r="C19" s="62"/>
      <c r="D19" s="62"/>
      <c r="E19" s="62"/>
      <c r="F19" s="62"/>
      <c r="G19" s="62"/>
      <c r="H19" s="62"/>
      <c r="I19" s="62"/>
    </row>
    <row r="20" spans="1:10" s="54" customFormat="1" ht="132" customHeight="1">
      <c r="A20" s="126" t="s">
        <v>83</v>
      </c>
      <c r="B20" s="130"/>
      <c r="C20" s="130"/>
      <c r="D20" s="130"/>
      <c r="E20" s="130"/>
      <c r="F20" s="130"/>
      <c r="G20" s="130"/>
      <c r="H20" s="130"/>
      <c r="I20" s="130"/>
      <c r="J20" s="100" t="s">
        <v>161</v>
      </c>
    </row>
    <row r="21" spans="1:9" s="54" customFormat="1" ht="8.25" customHeight="1">
      <c r="A21" s="67"/>
      <c r="B21" s="62"/>
      <c r="C21" s="62"/>
      <c r="D21" s="62"/>
      <c r="E21" s="62"/>
      <c r="F21" s="62"/>
      <c r="G21" s="62"/>
      <c r="H21" s="62"/>
      <c r="I21" s="62"/>
    </row>
    <row r="22" spans="1:10" s="54" customFormat="1" ht="145.5" customHeight="1">
      <c r="A22" s="126" t="s">
        <v>64</v>
      </c>
      <c r="B22" s="126"/>
      <c r="C22" s="126"/>
      <c r="D22" s="126"/>
      <c r="E22" s="126"/>
      <c r="F22" s="126"/>
      <c r="G22" s="126"/>
      <c r="H22" s="126"/>
      <c r="I22" s="126"/>
      <c r="J22" s="100" t="s">
        <v>163</v>
      </c>
    </row>
    <row r="23" spans="1:9" s="54" customFormat="1" ht="8.25" customHeight="1">
      <c r="A23" s="68"/>
      <c r="B23" s="56"/>
      <c r="C23" s="56"/>
      <c r="D23" s="56"/>
      <c r="E23" s="56"/>
      <c r="F23" s="56"/>
      <c r="G23" s="56"/>
      <c r="H23" s="56"/>
      <c r="I23" s="56"/>
    </row>
    <row r="24" spans="1:10" s="54" customFormat="1" ht="189" customHeight="1">
      <c r="A24" s="127" t="s">
        <v>75</v>
      </c>
      <c r="B24" s="128"/>
      <c r="C24" s="128"/>
      <c r="D24" s="128"/>
      <c r="E24" s="128"/>
      <c r="F24" s="128"/>
      <c r="G24" s="128"/>
      <c r="H24" s="128"/>
      <c r="I24" s="128"/>
      <c r="J24" s="103" t="s">
        <v>160</v>
      </c>
    </row>
    <row r="25" spans="1:10" ht="15.75">
      <c r="A25" s="65"/>
      <c r="B25" s="23"/>
      <c r="C25" s="23"/>
      <c r="D25" s="23"/>
      <c r="J25" s="104"/>
    </row>
    <row r="26" spans="1:4" ht="15">
      <c r="A26" s="65"/>
      <c r="B26" s="1"/>
      <c r="C26" s="1"/>
      <c r="D26" s="1"/>
    </row>
    <row r="27" spans="1:4" ht="15">
      <c r="A27" s="65"/>
      <c r="B27" s="23"/>
      <c r="C27" s="23"/>
      <c r="D27" s="23"/>
    </row>
    <row r="28" spans="1:4" ht="15">
      <c r="A28" s="65"/>
      <c r="B28" s="23"/>
      <c r="C28" s="23"/>
      <c r="D28" s="23"/>
    </row>
    <row r="29" spans="1:4" ht="15">
      <c r="A29" s="65"/>
      <c r="B29" s="24"/>
      <c r="C29" s="23"/>
      <c r="D29" s="23"/>
    </row>
    <row r="30" spans="1:4" ht="15">
      <c r="A30" s="65"/>
      <c r="B30" s="24"/>
      <c r="C30" s="24"/>
      <c r="D30" s="23"/>
    </row>
    <row r="31" spans="1:4" ht="15">
      <c r="A31" s="65"/>
      <c r="B31" s="24"/>
      <c r="C31" s="24"/>
      <c r="D31" s="23"/>
    </row>
    <row r="32" spans="1:4" ht="15">
      <c r="A32" s="65"/>
      <c r="B32" s="24"/>
      <c r="C32" s="24"/>
      <c r="D32" s="23"/>
    </row>
    <row r="33" spans="1:4" ht="15">
      <c r="A33" s="65"/>
      <c r="B33" s="24"/>
      <c r="C33" s="24"/>
      <c r="D33" s="23"/>
    </row>
    <row r="34" spans="1:4" ht="15">
      <c r="A34" s="65"/>
      <c r="B34" s="23"/>
      <c r="C34" s="23"/>
      <c r="D34" s="23"/>
    </row>
    <row r="35" spans="1:4" ht="15">
      <c r="A35" s="65"/>
      <c r="B35" s="24"/>
      <c r="C35" s="23"/>
      <c r="D35" s="23"/>
    </row>
    <row r="36" spans="1:4" ht="15">
      <c r="A36" s="65"/>
      <c r="B36" s="23"/>
      <c r="C36" s="23"/>
      <c r="D36" s="23"/>
    </row>
    <row r="37" spans="1:4" ht="15">
      <c r="A37" s="65"/>
      <c r="B37" s="23"/>
      <c r="C37" s="23"/>
      <c r="D37" s="23"/>
    </row>
    <row r="38" spans="1:4" ht="15">
      <c r="A38" s="65"/>
      <c r="B38" s="23"/>
      <c r="C38" s="23"/>
      <c r="D38" s="23"/>
    </row>
    <row r="39" spans="1:4" ht="15">
      <c r="A39" s="65"/>
      <c r="B39" s="23"/>
      <c r="C39" s="23"/>
      <c r="D39" s="23"/>
    </row>
    <row r="40" spans="1:4" ht="15">
      <c r="A40" s="65"/>
      <c r="B40" s="23"/>
      <c r="C40" s="23"/>
      <c r="D40" s="23"/>
    </row>
    <row r="41" spans="1:4" ht="15">
      <c r="A41" s="65"/>
      <c r="B41" s="23"/>
      <c r="C41" s="23"/>
      <c r="D41" s="24"/>
    </row>
    <row r="42" spans="1:4" ht="15">
      <c r="A42" s="65"/>
      <c r="B42" s="23"/>
      <c r="C42" s="23"/>
      <c r="D42" s="24"/>
    </row>
    <row r="43" spans="1:4" ht="15">
      <c r="A43" s="65"/>
      <c r="B43" s="23"/>
      <c r="C43" s="23"/>
      <c r="D43" s="24"/>
    </row>
    <row r="44" spans="1:4" ht="15">
      <c r="A44" s="65"/>
      <c r="B44" s="23"/>
      <c r="C44" s="23"/>
      <c r="D44" s="24"/>
    </row>
    <row r="45" spans="1:4" ht="15">
      <c r="A45" s="65"/>
      <c r="B45" s="23"/>
      <c r="C45" s="23"/>
      <c r="D45" s="24"/>
    </row>
    <row r="46" spans="1:4" ht="15">
      <c r="A46" s="65"/>
      <c r="B46" s="1"/>
      <c r="C46" s="1"/>
      <c r="D46" s="1"/>
    </row>
    <row r="47" spans="1:4" ht="15">
      <c r="A47" s="65"/>
      <c r="B47" s="23"/>
      <c r="C47" s="23"/>
      <c r="D47" s="23"/>
    </row>
    <row r="48" spans="1:4" ht="15">
      <c r="A48" s="65"/>
      <c r="B48" s="23"/>
      <c r="C48" s="23"/>
      <c r="D48" s="23"/>
    </row>
    <row r="49" spans="1:4" ht="15">
      <c r="A49" s="65"/>
      <c r="B49" s="23"/>
      <c r="C49" s="23"/>
      <c r="D49" s="23"/>
    </row>
    <row r="50" spans="1:4" ht="15">
      <c r="A50" s="65"/>
      <c r="B50" s="23"/>
      <c r="C50" s="23"/>
      <c r="D50" s="23"/>
    </row>
    <row r="51" spans="1:4" ht="15">
      <c r="A51" s="65"/>
      <c r="B51" s="23"/>
      <c r="C51" s="23"/>
      <c r="D51" s="24"/>
    </row>
    <row r="52" spans="1:4" ht="15">
      <c r="A52" s="65"/>
      <c r="B52" s="23"/>
      <c r="C52" s="23"/>
      <c r="D52" s="24"/>
    </row>
    <row r="53" spans="1:4" ht="15">
      <c r="A53" s="65"/>
      <c r="B53" s="23"/>
      <c r="C53" s="23"/>
      <c r="D53" s="24"/>
    </row>
    <row r="54" spans="1:4" ht="15">
      <c r="A54" s="65"/>
      <c r="B54" s="23"/>
      <c r="C54" s="23"/>
      <c r="D54" s="24"/>
    </row>
    <row r="55" spans="1:4" ht="15">
      <c r="A55" s="65"/>
      <c r="B55" s="23"/>
      <c r="C55" s="23"/>
      <c r="D55" s="24"/>
    </row>
    <row r="56" spans="1:4" ht="15">
      <c r="A56" s="65"/>
      <c r="B56" s="23"/>
      <c r="C56" s="23"/>
      <c r="D56" s="23"/>
    </row>
    <row r="57" spans="1:4" ht="15">
      <c r="A57" s="65"/>
      <c r="B57" s="1"/>
      <c r="C57" s="1"/>
      <c r="D57" s="1"/>
    </row>
    <row r="58" spans="1:4" ht="15">
      <c r="A58" s="65"/>
      <c r="B58" s="23"/>
      <c r="C58" s="23"/>
      <c r="D58" s="23"/>
    </row>
    <row r="59" spans="1:4" ht="15">
      <c r="A59" s="65"/>
      <c r="B59" s="23"/>
      <c r="C59" s="23"/>
      <c r="D59" s="23"/>
    </row>
    <row r="60" spans="1:4" ht="15">
      <c r="A60" s="65"/>
      <c r="B60" s="24"/>
      <c r="C60" s="23"/>
      <c r="D60" s="23"/>
    </row>
    <row r="61" spans="1:4" ht="15">
      <c r="A61" s="69"/>
      <c r="B61" s="1"/>
      <c r="C61" s="1"/>
      <c r="D61" s="1"/>
    </row>
    <row r="62" spans="1:4" ht="15">
      <c r="A62" s="65"/>
      <c r="B62" s="1"/>
      <c r="C62" s="1"/>
      <c r="D62" s="1"/>
    </row>
    <row r="63" spans="1:4" ht="15">
      <c r="A63" s="65"/>
      <c r="B63" s="23"/>
      <c r="C63" s="23"/>
      <c r="D63" s="23"/>
    </row>
    <row r="64" spans="1:4" ht="15">
      <c r="A64" s="65"/>
      <c r="B64" s="23"/>
      <c r="C64" s="23"/>
      <c r="D64" s="23"/>
    </row>
    <row r="65" ht="15">
      <c r="A65" s="65"/>
    </row>
    <row r="66" ht="15">
      <c r="A66" s="65"/>
    </row>
    <row r="67" ht="15">
      <c r="A67" s="65"/>
    </row>
    <row r="68" ht="15">
      <c r="A68" s="65"/>
    </row>
    <row r="69" ht="15">
      <c r="A69" s="65"/>
    </row>
    <row r="70" ht="15">
      <c r="A70" s="65"/>
    </row>
    <row r="71" ht="15">
      <c r="A71" s="65"/>
    </row>
    <row r="72" ht="15">
      <c r="A72" s="65"/>
    </row>
    <row r="73" ht="15">
      <c r="A73" s="65"/>
    </row>
    <row r="74" ht="15">
      <c r="A74" s="65"/>
    </row>
    <row r="75" ht="15">
      <c r="A75" s="65"/>
    </row>
    <row r="76" ht="15">
      <c r="A76" s="65"/>
    </row>
    <row r="77" ht="15">
      <c r="A77" s="65"/>
    </row>
    <row r="78" ht="15">
      <c r="A78" s="65"/>
    </row>
    <row r="79" ht="15">
      <c r="A79" s="65"/>
    </row>
    <row r="80" ht="15">
      <c r="A80" s="65"/>
    </row>
    <row r="81" ht="15">
      <c r="A81" s="65"/>
    </row>
    <row r="82" ht="15">
      <c r="A82" s="65"/>
    </row>
    <row r="83" ht="15">
      <c r="A83" s="65"/>
    </row>
    <row r="84" ht="15">
      <c r="A84" s="65"/>
    </row>
    <row r="85" ht="15">
      <c r="A85" s="65"/>
    </row>
    <row r="86" ht="15">
      <c r="A86" s="65"/>
    </row>
    <row r="87" ht="15">
      <c r="A87" s="65"/>
    </row>
    <row r="88" ht="15">
      <c r="A88" s="65"/>
    </row>
    <row r="89" ht="15">
      <c r="A89" s="65"/>
    </row>
    <row r="90" ht="15">
      <c r="A90" s="65"/>
    </row>
    <row r="91" ht="15">
      <c r="A91" s="65"/>
    </row>
    <row r="92" ht="15">
      <c r="A92" s="65"/>
    </row>
    <row r="93" ht="15">
      <c r="A93" s="65"/>
    </row>
    <row r="94" ht="15">
      <c r="A94" s="65"/>
    </row>
    <row r="95" ht="15">
      <c r="A95" s="65"/>
    </row>
    <row r="96" ht="15">
      <c r="A96" s="65"/>
    </row>
    <row r="97" ht="15">
      <c r="A97" s="65"/>
    </row>
    <row r="98" ht="15">
      <c r="A98" s="65"/>
    </row>
    <row r="99" ht="15">
      <c r="A99" s="65"/>
    </row>
    <row r="100" ht="15">
      <c r="A100" s="65"/>
    </row>
    <row r="101" ht="15">
      <c r="A101" s="65"/>
    </row>
    <row r="102" ht="15">
      <c r="A102" s="65"/>
    </row>
    <row r="103" ht="15">
      <c r="A103" s="65"/>
    </row>
    <row r="104" ht="15">
      <c r="A104" s="65"/>
    </row>
    <row r="105" ht="15">
      <c r="A105" s="65"/>
    </row>
    <row r="106" ht="15">
      <c r="A106" s="65"/>
    </row>
    <row r="107" ht="15">
      <c r="A107" s="65"/>
    </row>
    <row r="108" ht="15">
      <c r="A108" s="65"/>
    </row>
    <row r="109" ht="15">
      <c r="A109" s="65"/>
    </row>
    <row r="110" ht="15">
      <c r="A110" s="65"/>
    </row>
    <row r="111" ht="15">
      <c r="A111" s="65"/>
    </row>
    <row r="112" ht="15">
      <c r="A112" s="65"/>
    </row>
    <row r="113" ht="15">
      <c r="A113" s="65"/>
    </row>
    <row r="114" ht="15">
      <c r="A114" s="65"/>
    </row>
    <row r="115" ht="15">
      <c r="A115" s="65"/>
    </row>
    <row r="116" ht="15">
      <c r="A116" s="65"/>
    </row>
    <row r="117" ht="15">
      <c r="A117" s="65"/>
    </row>
    <row r="118" ht="15">
      <c r="A118" s="65"/>
    </row>
    <row r="119" ht="15">
      <c r="A119" s="65"/>
    </row>
  </sheetData>
  <sheetProtection/>
  <mergeCells count="8">
    <mergeCell ref="A22:I22"/>
    <mergeCell ref="A24:I24"/>
    <mergeCell ref="A10:I10"/>
    <mergeCell ref="A12:I12"/>
    <mergeCell ref="A14:I14"/>
    <mergeCell ref="A16:I16"/>
    <mergeCell ref="A18:I18"/>
    <mergeCell ref="A20:I20"/>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YouthPower Learning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Masse</dc:creator>
  <cp:keywords/>
  <dc:description/>
  <cp:lastModifiedBy>Wallace</cp:lastModifiedBy>
  <cp:lastPrinted>2018-04-10T17:44:33Z</cp:lastPrinted>
  <dcterms:created xsi:type="dcterms:W3CDTF">2012-06-04T20:04:36Z</dcterms:created>
  <dcterms:modified xsi:type="dcterms:W3CDTF">2018-06-02T19:42:00Z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Unit">
    <vt:lpwstr>Contracts &gt; Contracts Operations</vt:lpwstr>
  </property>
  <property fmtid="{D5CDD505-2E9C-101B-9397-08002B2CF9AE}" pid="3" name="Inherit Document Properties">
    <vt:lpwstr/>
  </property>
</Properties>
</file>