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ul\Documents\GIFT GRACE Intl Foundation Thailand\"/>
    </mc:Choice>
  </mc:AlternateContent>
  <bookViews>
    <workbookView xWindow="0" yWindow="0" windowWidth="23040" windowHeight="8544"/>
  </bookViews>
  <sheets>
    <sheet name="GRACE FRC 2017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H39" i="1" s="1"/>
  <c r="H38" i="1"/>
  <c r="G38" i="1"/>
  <c r="E38" i="1"/>
  <c r="F38" i="1" s="1"/>
  <c r="H37" i="1"/>
  <c r="G37" i="1"/>
  <c r="E37" i="1"/>
  <c r="F37" i="1" s="1"/>
  <c r="H36" i="1"/>
  <c r="G36" i="1"/>
  <c r="E36" i="1"/>
  <c r="F36" i="1" s="1"/>
  <c r="H35" i="1"/>
  <c r="G35" i="1"/>
  <c r="E35" i="1"/>
  <c r="F35" i="1" s="1"/>
  <c r="H34" i="1"/>
  <c r="G34" i="1"/>
  <c r="E34" i="1"/>
  <c r="F34" i="1" s="1"/>
  <c r="H33" i="1"/>
  <c r="G33" i="1"/>
  <c r="E33" i="1"/>
  <c r="F33" i="1" s="1"/>
  <c r="H32" i="1"/>
  <c r="G32" i="1"/>
  <c r="E32" i="1"/>
  <c r="F32" i="1" s="1"/>
  <c r="G31" i="1"/>
  <c r="H31" i="1" s="1"/>
  <c r="E31" i="1"/>
  <c r="F31" i="1" s="1"/>
  <c r="G30" i="1"/>
  <c r="H30" i="1" s="1"/>
  <c r="E30" i="1"/>
  <c r="F30" i="1" s="1"/>
  <c r="G29" i="1"/>
  <c r="H29" i="1" s="1"/>
  <c r="E29" i="1"/>
  <c r="F29" i="1" s="1"/>
  <c r="G28" i="1"/>
  <c r="H28" i="1" s="1"/>
  <c r="E28" i="1"/>
  <c r="F28" i="1" s="1"/>
  <c r="G27" i="1"/>
  <c r="H27" i="1" s="1"/>
  <c r="E27" i="1"/>
  <c r="F27" i="1" s="1"/>
  <c r="G26" i="1"/>
  <c r="H26" i="1" s="1"/>
  <c r="E26" i="1"/>
  <c r="F26" i="1" s="1"/>
  <c r="G25" i="1"/>
  <c r="H25" i="1" s="1"/>
  <c r="E25" i="1"/>
  <c r="F25" i="1" s="1"/>
  <c r="G24" i="1"/>
  <c r="H24" i="1" s="1"/>
  <c r="E24" i="1"/>
  <c r="F24" i="1" s="1"/>
  <c r="G23" i="1"/>
  <c r="H23" i="1" s="1"/>
  <c r="E23" i="1"/>
  <c r="F23" i="1" s="1"/>
  <c r="G22" i="1"/>
  <c r="H22" i="1" s="1"/>
  <c r="E22" i="1"/>
  <c r="F22" i="1" s="1"/>
  <c r="G21" i="1"/>
  <c r="H21" i="1" s="1"/>
  <c r="E21" i="1"/>
  <c r="F21" i="1" s="1"/>
  <c r="G20" i="1"/>
  <c r="H20" i="1" s="1"/>
  <c r="E20" i="1"/>
  <c r="F20" i="1" s="1"/>
  <c r="G19" i="1"/>
  <c r="H19" i="1" s="1"/>
  <c r="E19" i="1"/>
  <c r="F19" i="1" s="1"/>
  <c r="G18" i="1"/>
  <c r="H18" i="1" s="1"/>
  <c r="E18" i="1"/>
  <c r="F18" i="1" s="1"/>
  <c r="G17" i="1"/>
  <c r="H17" i="1" s="1"/>
  <c r="E17" i="1"/>
  <c r="F17" i="1" s="1"/>
  <c r="G16" i="1"/>
  <c r="H16" i="1" s="1"/>
  <c r="E16" i="1"/>
  <c r="F16" i="1" s="1"/>
  <c r="G15" i="1"/>
  <c r="H15" i="1" s="1"/>
  <c r="E15" i="1"/>
  <c r="F15" i="1" s="1"/>
  <c r="G14" i="1"/>
  <c r="H14" i="1" s="1"/>
  <c r="E14" i="1"/>
  <c r="F14" i="1" s="1"/>
  <c r="G13" i="1"/>
  <c r="H13" i="1" s="1"/>
  <c r="E13" i="1"/>
  <c r="F13" i="1" s="1"/>
  <c r="G12" i="1"/>
  <c r="H12" i="1" s="1"/>
  <c r="E12" i="1"/>
  <c r="F12" i="1" s="1"/>
  <c r="G11" i="1"/>
  <c r="H11" i="1" s="1"/>
  <c r="E11" i="1"/>
  <c r="F11" i="1" s="1"/>
  <c r="G10" i="1"/>
  <c r="H10" i="1" s="1"/>
  <c r="E10" i="1"/>
  <c r="F10" i="1" s="1"/>
  <c r="G9" i="1"/>
  <c r="H9" i="1" s="1"/>
  <c r="E9" i="1"/>
  <c r="F9" i="1" s="1"/>
  <c r="H8" i="1"/>
  <c r="F8" i="1"/>
  <c r="H7" i="1"/>
  <c r="F7" i="1"/>
  <c r="H6" i="1"/>
  <c r="F6" i="1"/>
  <c r="H5" i="1"/>
  <c r="F5" i="1"/>
  <c r="G4" i="1"/>
  <c r="H4" i="1" s="1"/>
  <c r="E4" i="1"/>
  <c r="F4" i="1" s="1"/>
  <c r="G3" i="1"/>
  <c r="H3" i="1" s="1"/>
  <c r="E3" i="1"/>
  <c r="F3" i="1" s="1"/>
  <c r="E39" i="1" l="1"/>
  <c r="F39" i="1" s="1"/>
</calcChain>
</file>

<file path=xl/sharedStrings.xml><?xml version="1.0" encoding="utf-8"?>
<sst xmlns="http://schemas.openxmlformats.org/spreadsheetml/2006/main" count="118" uniqueCount="58">
  <si>
    <t>GRACE Family Resource Center Pattaya Projected Budget for Thailand Mission</t>
  </si>
  <si>
    <t>Payor</t>
  </si>
  <si>
    <t>GBC Category (Personnel, Direct, Indirect, Consult, Equip)</t>
  </si>
  <si>
    <t>Category</t>
  </si>
  <si>
    <t>Monthly Amount</t>
  </si>
  <si>
    <t>1st Year Annual Amount USD</t>
  </si>
  <si>
    <t>1st Year THB conversion</t>
  </si>
  <si>
    <t>Subsequent Annual amount USD</t>
  </si>
  <si>
    <t>Subsequent Annual Amount THB</t>
  </si>
  <si>
    <t>Liability Insurance</t>
  </si>
  <si>
    <t>Direct Program Costs</t>
  </si>
  <si>
    <t>Business</t>
  </si>
  <si>
    <t>Office Supplies</t>
  </si>
  <si>
    <t>Office Equipment</t>
  </si>
  <si>
    <t>Equipment</t>
  </si>
  <si>
    <t>Office Furnishings</t>
  </si>
  <si>
    <t>Consultant fees</t>
  </si>
  <si>
    <t>Consultants</t>
  </si>
  <si>
    <t>Foundation Expenses</t>
  </si>
  <si>
    <t>Business Travel</t>
  </si>
  <si>
    <t>Banking Fees</t>
  </si>
  <si>
    <t>Indirect Program Costs</t>
  </si>
  <si>
    <t>Visa Expenses</t>
  </si>
  <si>
    <t>Clothing</t>
  </si>
  <si>
    <t>Educational Supplies</t>
  </si>
  <si>
    <t>Education</t>
  </si>
  <si>
    <t>Annual School Scholarship</t>
  </si>
  <si>
    <t>Language Classes</t>
  </si>
  <si>
    <t>Agape Home Daycare Support</t>
  </si>
  <si>
    <t>Rent</t>
  </si>
  <si>
    <t>Facilities</t>
  </si>
  <si>
    <t>Electricity</t>
  </si>
  <si>
    <t>Water</t>
  </si>
  <si>
    <t>Telephone</t>
  </si>
  <si>
    <t>Rental Insurance</t>
  </si>
  <si>
    <t>Maintenance</t>
  </si>
  <si>
    <t>Cable</t>
  </si>
  <si>
    <t>Internet</t>
  </si>
  <si>
    <t>Nutritional Supplies</t>
  </si>
  <si>
    <t>Food</t>
  </si>
  <si>
    <t>Groceries</t>
  </si>
  <si>
    <t>Meals Expenses</t>
  </si>
  <si>
    <t>Diapering Supplies</t>
  </si>
  <si>
    <t>Health</t>
  </si>
  <si>
    <t>Medical Care</t>
  </si>
  <si>
    <t>Dental Care</t>
  </si>
  <si>
    <t>Automobile</t>
  </si>
  <si>
    <t>Transportation</t>
  </si>
  <si>
    <t>Gasoline</t>
  </si>
  <si>
    <t>Auto Maintenance</t>
  </si>
  <si>
    <t>Auto Insurance</t>
  </si>
  <si>
    <t>Thai Personnel</t>
  </si>
  <si>
    <t>Personnel</t>
  </si>
  <si>
    <t>Wages &amp; Salaries</t>
  </si>
  <si>
    <t>Admin Personnel</t>
  </si>
  <si>
    <t>Total Expenses</t>
  </si>
  <si>
    <t>Child Sponsorship Coordinator</t>
  </si>
  <si>
    <t>Licensed Professional Counselor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</si>
</sst>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฿-41E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medium">
        <color rgb="FFE5E5E5"/>
      </left>
      <right style="medium">
        <color rgb="FFE5E5E5"/>
      </right>
      <top/>
      <bottom style="medium">
        <color rgb="FFE5E5E5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 applyAlignment="1">
      <alignment horizontal="center" vertical="center"/>
    </xf>
    <xf numFmtId="0" fontId="3" fillId="2" borderId="0" xfId="2" applyFont="1" applyAlignment="1">
      <alignment horizontal="left" vertical="center" wrapText="1"/>
    </xf>
    <xf numFmtId="44" fontId="3" fillId="2" borderId="0" xfId="2" applyNumberFormat="1" applyFont="1" applyAlignment="1">
      <alignment horizontal="left" vertical="center" wrapText="1"/>
    </xf>
    <xf numFmtId="164" fontId="3" fillId="2" borderId="0" xfId="2" applyNumberFormat="1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4" fontId="0" fillId="0" borderId="0" xfId="1" applyFont="1" applyAlignment="1">
      <alignment horizontal="left" vertical="center"/>
    </xf>
    <xf numFmtId="164" fontId="0" fillId="0" borderId="0" xfId="0" applyNumberFormat="1" applyFont="1" applyAlignment="1">
      <alignment horizontal="left" vertical="center"/>
    </xf>
    <xf numFmtId="44" fontId="0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44" fontId="0" fillId="0" borderId="0" xfId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44" fontId="0" fillId="0" borderId="2" xfId="1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left" vertical="center"/>
    </xf>
    <xf numFmtId="44" fontId="0" fillId="0" borderId="2" xfId="0" applyNumberFormat="1" applyFont="1" applyBorder="1" applyAlignment="1">
      <alignment horizontal="left" vertical="center"/>
    </xf>
    <xf numFmtId="164" fontId="0" fillId="0" borderId="2" xfId="0" applyNumberFormat="1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4" fontId="2" fillId="0" borderId="0" xfId="2" applyNumberFormat="1" applyFont="1" applyFill="1" applyBorder="1" applyAlignment="1">
      <alignment horizontal="left" vertical="center"/>
    </xf>
    <xf numFmtId="164" fontId="2" fillId="0" borderId="0" xfId="2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3">
    <cellStyle name="Accent1" xfId="2" builtinId="29"/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฿-41E]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฿-41E]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H39" totalsRowShown="0" headerRowDxfId="10" dataDxfId="9" tableBorderDxfId="8">
  <autoFilter ref="A2:H39"/>
  <sortState ref="A3:H39">
    <sortCondition ref="C2:C39"/>
  </sortState>
  <tableColumns count="8">
    <tableColumn id="1" name="Payor" dataDxfId="7"/>
    <tableColumn id="2" name="GBC Category (Personnel, Direct, Indirect, Consult, Equip)" dataDxfId="6"/>
    <tableColumn id="3" name="Category" dataDxfId="5"/>
    <tableColumn id="4" name="Monthly Amount" dataDxfId="4" dataCellStyle="Currency"/>
    <tableColumn id="5" name="1st Year Annual Amount USD" dataDxfId="3" dataCellStyle="Currency"/>
    <tableColumn id="6" name="1st Year THB conversion" dataDxfId="2">
      <calculatedColumnFormula>SUM(E3*35)</calculatedColumnFormula>
    </tableColumn>
    <tableColumn id="7" name="Subsequent Annual amount USD" dataDxfId="1">
      <calculatedColumnFormula>D3*12</calculatedColumnFormula>
    </tableColumn>
    <tableColumn id="8" name="Subsequent Annual Amount THB" dataDxfId="0">
      <calculatedColumnFormula>G3*35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topLeftCell="A33" workbookViewId="0">
      <selection activeCell="A43" sqref="A43"/>
    </sheetView>
  </sheetViews>
  <sheetFormatPr defaultColWidth="9.109375" defaultRowHeight="14.4" x14ac:dyDescent="0.3"/>
  <cols>
    <col min="1" max="1" width="29.44140625" style="1" customWidth="1"/>
    <col min="2" max="2" width="23.33203125" style="1" customWidth="1"/>
    <col min="3" max="3" width="17.5546875" style="1" customWidth="1"/>
    <col min="4" max="4" width="19.88671875" style="1" customWidth="1"/>
    <col min="5" max="5" width="27.109375" style="1" customWidth="1"/>
    <col min="6" max="6" width="22.5546875" style="1" customWidth="1"/>
    <col min="7" max="8" width="28.88671875" style="1" customWidth="1"/>
    <col min="9" max="16384" width="9.109375" style="1"/>
  </cols>
  <sheetData>
    <row r="1" spans="1:8" ht="25.8" x14ac:dyDescent="0.3">
      <c r="A1" s="26" t="s">
        <v>0</v>
      </c>
      <c r="B1" s="26"/>
      <c r="C1" s="26"/>
      <c r="D1" s="26"/>
      <c r="E1" s="26"/>
      <c r="F1" s="26"/>
    </row>
    <row r="2" spans="1:8" s="6" customFormat="1" ht="43.2" x14ac:dyDescent="0.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</row>
    <row r="3" spans="1:8" s="7" customFormat="1" x14ac:dyDescent="0.3">
      <c r="A3" s="7" t="s">
        <v>9</v>
      </c>
      <c r="B3" s="7" t="s">
        <v>10</v>
      </c>
      <c r="C3" s="7" t="s">
        <v>11</v>
      </c>
      <c r="D3" s="8">
        <v>140</v>
      </c>
      <c r="E3" s="8">
        <f>SUM(D3*12)</f>
        <v>1680</v>
      </c>
      <c r="F3" s="9">
        <f t="shared" ref="F3:F39" si="0">SUM(E3*35)</f>
        <v>58800</v>
      </c>
      <c r="G3" s="10">
        <f>D3*12</f>
        <v>1680</v>
      </c>
      <c r="H3" s="9">
        <f t="shared" ref="H3:H39" si="1">G3*35</f>
        <v>58800</v>
      </c>
    </row>
    <row r="4" spans="1:8" s="7" customFormat="1" x14ac:dyDescent="0.3">
      <c r="A4" s="7" t="s">
        <v>12</v>
      </c>
      <c r="B4" s="7" t="s">
        <v>10</v>
      </c>
      <c r="C4" s="7" t="s">
        <v>11</v>
      </c>
      <c r="D4" s="8">
        <v>150</v>
      </c>
      <c r="E4" s="8">
        <f>SUM(D4*12)</f>
        <v>1800</v>
      </c>
      <c r="F4" s="9">
        <f t="shared" si="0"/>
        <v>63000</v>
      </c>
      <c r="G4" s="10">
        <f>D4*12</f>
        <v>1800</v>
      </c>
      <c r="H4" s="9">
        <f t="shared" si="1"/>
        <v>63000</v>
      </c>
    </row>
    <row r="5" spans="1:8" s="7" customFormat="1" ht="15" thickBot="1" x14ac:dyDescent="0.35">
      <c r="A5" s="7" t="s">
        <v>13</v>
      </c>
      <c r="B5" s="11" t="s">
        <v>14</v>
      </c>
      <c r="C5" s="7" t="s">
        <v>11</v>
      </c>
      <c r="D5" s="8"/>
      <c r="E5" s="8">
        <v>5000</v>
      </c>
      <c r="F5" s="9">
        <f t="shared" si="0"/>
        <v>175000</v>
      </c>
      <c r="G5" s="10">
        <v>2500</v>
      </c>
      <c r="H5" s="9">
        <f t="shared" si="1"/>
        <v>87500</v>
      </c>
    </row>
    <row r="6" spans="1:8" s="7" customFormat="1" ht="15" thickBot="1" x14ac:dyDescent="0.35">
      <c r="A6" s="7" t="s">
        <v>15</v>
      </c>
      <c r="B6" s="11" t="s">
        <v>14</v>
      </c>
      <c r="C6" s="7" t="s">
        <v>11</v>
      </c>
      <c r="D6" s="8"/>
      <c r="E6" s="8">
        <v>5500</v>
      </c>
      <c r="F6" s="9">
        <f t="shared" si="0"/>
        <v>192500</v>
      </c>
      <c r="G6" s="10">
        <v>1000</v>
      </c>
      <c r="H6" s="9">
        <f t="shared" si="1"/>
        <v>35000</v>
      </c>
    </row>
    <row r="7" spans="1:8" s="7" customFormat="1" ht="15" thickBot="1" x14ac:dyDescent="0.35">
      <c r="A7" s="7" t="s">
        <v>16</v>
      </c>
      <c r="B7" s="11" t="s">
        <v>17</v>
      </c>
      <c r="C7" s="7" t="s">
        <v>11</v>
      </c>
      <c r="D7" s="8"/>
      <c r="E7" s="8">
        <v>2500</v>
      </c>
      <c r="F7" s="9">
        <f t="shared" si="0"/>
        <v>87500</v>
      </c>
      <c r="G7" s="10">
        <v>1000</v>
      </c>
      <c r="H7" s="9">
        <f t="shared" si="1"/>
        <v>35000</v>
      </c>
    </row>
    <row r="8" spans="1:8" s="7" customFormat="1" x14ac:dyDescent="0.3">
      <c r="A8" s="7" t="s">
        <v>18</v>
      </c>
      <c r="B8" s="7" t="s">
        <v>10</v>
      </c>
      <c r="C8" s="7" t="s">
        <v>11</v>
      </c>
      <c r="D8" s="8"/>
      <c r="E8" s="8">
        <v>2500</v>
      </c>
      <c r="F8" s="9">
        <f t="shared" si="0"/>
        <v>87500</v>
      </c>
      <c r="G8" s="10">
        <v>1000</v>
      </c>
      <c r="H8" s="9">
        <f t="shared" si="1"/>
        <v>35000</v>
      </c>
    </row>
    <row r="9" spans="1:8" s="7" customFormat="1" x14ac:dyDescent="0.3">
      <c r="A9" s="7" t="s">
        <v>19</v>
      </c>
      <c r="B9" s="7" t="s">
        <v>10</v>
      </c>
      <c r="C9" s="7" t="s">
        <v>11</v>
      </c>
      <c r="D9" s="8">
        <v>125</v>
      </c>
      <c r="E9" s="8">
        <f t="shared" ref="E9:E21" si="2">SUM(D9*12)</f>
        <v>1500</v>
      </c>
      <c r="F9" s="9">
        <f t="shared" si="0"/>
        <v>52500</v>
      </c>
      <c r="G9" s="10">
        <f t="shared" ref="G9:G39" si="3">D9*12</f>
        <v>1500</v>
      </c>
      <c r="H9" s="9">
        <f t="shared" si="1"/>
        <v>52500</v>
      </c>
    </row>
    <row r="10" spans="1:8" s="7" customFormat="1" x14ac:dyDescent="0.3">
      <c r="A10" s="7" t="s">
        <v>20</v>
      </c>
      <c r="B10" s="7" t="s">
        <v>21</v>
      </c>
      <c r="C10" s="7" t="s">
        <v>11</v>
      </c>
      <c r="D10" s="8">
        <v>100</v>
      </c>
      <c r="E10" s="8">
        <f t="shared" si="2"/>
        <v>1200</v>
      </c>
      <c r="F10" s="9">
        <f t="shared" si="0"/>
        <v>42000</v>
      </c>
      <c r="G10" s="10">
        <f t="shared" si="3"/>
        <v>1200</v>
      </c>
      <c r="H10" s="9">
        <f t="shared" si="1"/>
        <v>42000</v>
      </c>
    </row>
    <row r="11" spans="1:8" s="7" customFormat="1" x14ac:dyDescent="0.3">
      <c r="A11" s="7" t="s">
        <v>22</v>
      </c>
      <c r="B11" s="7" t="s">
        <v>10</v>
      </c>
      <c r="C11" s="7" t="s">
        <v>11</v>
      </c>
      <c r="D11" s="8">
        <v>125</v>
      </c>
      <c r="E11" s="8">
        <f t="shared" si="2"/>
        <v>1500</v>
      </c>
      <c r="F11" s="9">
        <f t="shared" si="0"/>
        <v>52500</v>
      </c>
      <c r="G11" s="10">
        <f t="shared" si="3"/>
        <v>1500</v>
      </c>
      <c r="H11" s="9">
        <f t="shared" si="1"/>
        <v>52500</v>
      </c>
    </row>
    <row r="12" spans="1:8" s="7" customFormat="1" x14ac:dyDescent="0.3">
      <c r="A12" s="7" t="s">
        <v>23</v>
      </c>
      <c r="B12" s="7" t="s">
        <v>10</v>
      </c>
      <c r="C12" s="7" t="s">
        <v>23</v>
      </c>
      <c r="D12" s="8">
        <v>25</v>
      </c>
      <c r="E12" s="8">
        <f t="shared" si="2"/>
        <v>300</v>
      </c>
      <c r="F12" s="9">
        <f t="shared" si="0"/>
        <v>10500</v>
      </c>
      <c r="G12" s="10">
        <f t="shared" si="3"/>
        <v>300</v>
      </c>
      <c r="H12" s="9">
        <f t="shared" si="1"/>
        <v>10500</v>
      </c>
    </row>
    <row r="13" spans="1:8" s="7" customFormat="1" x14ac:dyDescent="0.3">
      <c r="A13" s="7" t="s">
        <v>24</v>
      </c>
      <c r="B13" s="7" t="s">
        <v>10</v>
      </c>
      <c r="C13" s="7" t="s">
        <v>25</v>
      </c>
      <c r="D13" s="8">
        <v>100</v>
      </c>
      <c r="E13" s="8">
        <f t="shared" si="2"/>
        <v>1200</v>
      </c>
      <c r="F13" s="9">
        <f t="shared" si="0"/>
        <v>42000</v>
      </c>
      <c r="G13" s="10">
        <f t="shared" si="3"/>
        <v>1200</v>
      </c>
      <c r="H13" s="9">
        <f t="shared" si="1"/>
        <v>42000</v>
      </c>
    </row>
    <row r="14" spans="1:8" s="7" customFormat="1" x14ac:dyDescent="0.3">
      <c r="A14" s="7" t="s">
        <v>26</v>
      </c>
      <c r="B14" s="7" t="s">
        <v>10</v>
      </c>
      <c r="C14" s="7" t="s">
        <v>25</v>
      </c>
      <c r="D14" s="8">
        <v>300</v>
      </c>
      <c r="E14" s="8">
        <f t="shared" si="2"/>
        <v>3600</v>
      </c>
      <c r="F14" s="9">
        <f t="shared" si="0"/>
        <v>126000</v>
      </c>
      <c r="G14" s="8">
        <f t="shared" si="3"/>
        <v>3600</v>
      </c>
      <c r="H14" s="9">
        <f t="shared" si="1"/>
        <v>126000</v>
      </c>
    </row>
    <row r="15" spans="1:8" s="7" customFormat="1" x14ac:dyDescent="0.3">
      <c r="A15" s="7" t="s">
        <v>27</v>
      </c>
      <c r="B15" s="7" t="s">
        <v>10</v>
      </c>
      <c r="C15" s="7" t="s">
        <v>25</v>
      </c>
      <c r="D15" s="8">
        <v>200</v>
      </c>
      <c r="E15" s="8">
        <f t="shared" si="2"/>
        <v>2400</v>
      </c>
      <c r="F15" s="9">
        <f t="shared" si="0"/>
        <v>84000</v>
      </c>
      <c r="G15" s="10">
        <f t="shared" si="3"/>
        <v>2400</v>
      </c>
      <c r="H15" s="9">
        <f t="shared" si="1"/>
        <v>84000</v>
      </c>
    </row>
    <row r="16" spans="1:8" s="7" customFormat="1" x14ac:dyDescent="0.3">
      <c r="A16" s="7" t="s">
        <v>28</v>
      </c>
      <c r="B16" s="7" t="s">
        <v>10</v>
      </c>
      <c r="C16" s="7" t="s">
        <v>25</v>
      </c>
      <c r="D16" s="8">
        <v>600</v>
      </c>
      <c r="E16" s="8">
        <f t="shared" si="2"/>
        <v>7200</v>
      </c>
      <c r="F16" s="9">
        <f t="shared" si="0"/>
        <v>252000</v>
      </c>
      <c r="G16" s="10">
        <f t="shared" si="3"/>
        <v>7200</v>
      </c>
      <c r="H16" s="9">
        <f t="shared" si="1"/>
        <v>252000</v>
      </c>
    </row>
    <row r="17" spans="1:9" s="7" customFormat="1" x14ac:dyDescent="0.3">
      <c r="A17" s="7" t="s">
        <v>29</v>
      </c>
      <c r="B17" s="7" t="s">
        <v>21</v>
      </c>
      <c r="C17" s="7" t="s">
        <v>30</v>
      </c>
      <c r="D17" s="8">
        <v>450</v>
      </c>
      <c r="E17" s="8">
        <f t="shared" si="2"/>
        <v>5400</v>
      </c>
      <c r="F17" s="9">
        <f t="shared" si="0"/>
        <v>189000</v>
      </c>
      <c r="G17" s="10">
        <f t="shared" si="3"/>
        <v>5400</v>
      </c>
      <c r="H17" s="9">
        <f t="shared" si="1"/>
        <v>189000</v>
      </c>
    </row>
    <row r="18" spans="1:9" s="7" customFormat="1" x14ac:dyDescent="0.3">
      <c r="A18" s="7" t="s">
        <v>31</v>
      </c>
      <c r="B18" s="7" t="s">
        <v>21</v>
      </c>
      <c r="C18" s="7" t="s">
        <v>30</v>
      </c>
      <c r="D18" s="8">
        <v>150</v>
      </c>
      <c r="E18" s="8">
        <f t="shared" si="2"/>
        <v>1800</v>
      </c>
      <c r="F18" s="9">
        <f t="shared" si="0"/>
        <v>63000</v>
      </c>
      <c r="G18" s="10">
        <f t="shared" si="3"/>
        <v>1800</v>
      </c>
      <c r="H18" s="9">
        <f t="shared" si="1"/>
        <v>63000</v>
      </c>
    </row>
    <row r="19" spans="1:9" s="7" customFormat="1" x14ac:dyDescent="0.3">
      <c r="A19" s="7" t="s">
        <v>32</v>
      </c>
      <c r="B19" s="7" t="s">
        <v>21</v>
      </c>
      <c r="C19" s="7" t="s">
        <v>30</v>
      </c>
      <c r="D19" s="8">
        <v>50</v>
      </c>
      <c r="E19" s="8">
        <f t="shared" si="2"/>
        <v>600</v>
      </c>
      <c r="F19" s="9">
        <f t="shared" si="0"/>
        <v>21000</v>
      </c>
      <c r="G19" s="10">
        <f t="shared" si="3"/>
        <v>600</v>
      </c>
      <c r="H19" s="9">
        <f t="shared" si="1"/>
        <v>21000</v>
      </c>
    </row>
    <row r="20" spans="1:9" s="7" customFormat="1" x14ac:dyDescent="0.3">
      <c r="A20" s="7" t="s">
        <v>33</v>
      </c>
      <c r="B20" s="7" t="s">
        <v>21</v>
      </c>
      <c r="C20" s="7" t="s">
        <v>30</v>
      </c>
      <c r="D20" s="8">
        <v>10</v>
      </c>
      <c r="E20" s="8">
        <f t="shared" si="2"/>
        <v>120</v>
      </c>
      <c r="F20" s="9">
        <f t="shared" si="0"/>
        <v>4200</v>
      </c>
      <c r="G20" s="10">
        <f t="shared" si="3"/>
        <v>120</v>
      </c>
      <c r="H20" s="9">
        <f t="shared" si="1"/>
        <v>4200</v>
      </c>
    </row>
    <row r="21" spans="1:9" s="7" customFormat="1" x14ac:dyDescent="0.3">
      <c r="A21" s="7" t="s">
        <v>34</v>
      </c>
      <c r="B21" s="7" t="s">
        <v>21</v>
      </c>
      <c r="C21" s="7" t="s">
        <v>30</v>
      </c>
      <c r="D21" s="8">
        <v>30</v>
      </c>
      <c r="E21" s="8">
        <f t="shared" si="2"/>
        <v>360</v>
      </c>
      <c r="F21" s="9">
        <f t="shared" si="0"/>
        <v>12600</v>
      </c>
      <c r="G21" s="10">
        <f t="shared" si="3"/>
        <v>360</v>
      </c>
      <c r="H21" s="9">
        <f t="shared" si="1"/>
        <v>12600</v>
      </c>
    </row>
    <row r="22" spans="1:9" s="7" customFormat="1" x14ac:dyDescent="0.3">
      <c r="A22" s="7" t="s">
        <v>35</v>
      </c>
      <c r="B22" s="7" t="s">
        <v>21</v>
      </c>
      <c r="C22" s="7" t="s">
        <v>30</v>
      </c>
      <c r="D22" s="8">
        <v>20</v>
      </c>
      <c r="E22" s="8">
        <f>SUM(D22*12)+3000</f>
        <v>3240</v>
      </c>
      <c r="F22" s="9">
        <f t="shared" si="0"/>
        <v>113400</v>
      </c>
      <c r="G22" s="10">
        <f t="shared" si="3"/>
        <v>240</v>
      </c>
      <c r="H22" s="9">
        <f t="shared" si="1"/>
        <v>8400</v>
      </c>
    </row>
    <row r="23" spans="1:9" s="7" customFormat="1" x14ac:dyDescent="0.3">
      <c r="A23" s="7" t="s">
        <v>36</v>
      </c>
      <c r="B23" s="7" t="s">
        <v>21</v>
      </c>
      <c r="C23" s="7" t="s">
        <v>30</v>
      </c>
      <c r="D23" s="8">
        <v>50</v>
      </c>
      <c r="E23" s="8">
        <f t="shared" ref="E23:E30" si="4">SUM(D23*12)</f>
        <v>600</v>
      </c>
      <c r="F23" s="9">
        <f t="shared" si="0"/>
        <v>21000</v>
      </c>
      <c r="G23" s="10">
        <f t="shared" si="3"/>
        <v>600</v>
      </c>
      <c r="H23" s="9">
        <f t="shared" si="1"/>
        <v>21000</v>
      </c>
    </row>
    <row r="24" spans="1:9" s="7" customFormat="1" x14ac:dyDescent="0.3">
      <c r="A24" s="7" t="s">
        <v>37</v>
      </c>
      <c r="B24" s="7" t="s">
        <v>21</v>
      </c>
      <c r="C24" s="7" t="s">
        <v>30</v>
      </c>
      <c r="D24" s="8">
        <v>75</v>
      </c>
      <c r="E24" s="8">
        <f t="shared" si="4"/>
        <v>900</v>
      </c>
      <c r="F24" s="9">
        <f t="shared" si="0"/>
        <v>31500</v>
      </c>
      <c r="G24" s="10">
        <f t="shared" si="3"/>
        <v>900</v>
      </c>
      <c r="H24" s="9">
        <f t="shared" si="1"/>
        <v>31500</v>
      </c>
    </row>
    <row r="25" spans="1:9" s="7" customFormat="1" x14ac:dyDescent="0.3">
      <c r="A25" s="7" t="s">
        <v>38</v>
      </c>
      <c r="B25" s="7" t="s">
        <v>10</v>
      </c>
      <c r="C25" s="7" t="s">
        <v>39</v>
      </c>
      <c r="D25" s="8">
        <v>1000</v>
      </c>
      <c r="E25" s="8">
        <f t="shared" si="4"/>
        <v>12000</v>
      </c>
      <c r="F25" s="9">
        <f t="shared" si="0"/>
        <v>420000</v>
      </c>
      <c r="G25" s="10">
        <f t="shared" si="3"/>
        <v>12000</v>
      </c>
      <c r="H25" s="9">
        <f t="shared" si="1"/>
        <v>420000</v>
      </c>
      <c r="I25" s="9"/>
    </row>
    <row r="26" spans="1:9" s="7" customFormat="1" x14ac:dyDescent="0.3">
      <c r="A26" s="7" t="s">
        <v>40</v>
      </c>
      <c r="B26" s="7" t="s">
        <v>10</v>
      </c>
      <c r="C26" s="7" t="s">
        <v>39</v>
      </c>
      <c r="D26" s="8">
        <v>1175</v>
      </c>
      <c r="E26" s="8">
        <f t="shared" si="4"/>
        <v>14100</v>
      </c>
      <c r="F26" s="9">
        <f t="shared" si="0"/>
        <v>493500</v>
      </c>
      <c r="G26" s="10">
        <f t="shared" si="3"/>
        <v>14100</v>
      </c>
      <c r="H26" s="9">
        <f t="shared" si="1"/>
        <v>493500</v>
      </c>
    </row>
    <row r="27" spans="1:9" s="7" customFormat="1" x14ac:dyDescent="0.3">
      <c r="A27" s="7" t="s">
        <v>41</v>
      </c>
      <c r="B27" s="7" t="s">
        <v>10</v>
      </c>
      <c r="C27" s="7" t="s">
        <v>39</v>
      </c>
      <c r="D27" s="8">
        <v>100</v>
      </c>
      <c r="E27" s="8">
        <f t="shared" si="4"/>
        <v>1200</v>
      </c>
      <c r="F27" s="9">
        <f t="shared" si="0"/>
        <v>42000</v>
      </c>
      <c r="G27" s="10">
        <f t="shared" si="3"/>
        <v>1200</v>
      </c>
      <c r="H27" s="9">
        <f t="shared" si="1"/>
        <v>42000</v>
      </c>
    </row>
    <row r="28" spans="1:9" s="7" customFormat="1" x14ac:dyDescent="0.3">
      <c r="A28" s="7" t="s">
        <v>42</v>
      </c>
      <c r="B28" s="7" t="s">
        <v>10</v>
      </c>
      <c r="C28" s="7" t="s">
        <v>43</v>
      </c>
      <c r="D28" s="8">
        <v>50</v>
      </c>
      <c r="E28" s="8">
        <f t="shared" si="4"/>
        <v>600</v>
      </c>
      <c r="F28" s="9">
        <f t="shared" si="0"/>
        <v>21000</v>
      </c>
      <c r="G28" s="10">
        <f t="shared" si="3"/>
        <v>600</v>
      </c>
      <c r="H28" s="9">
        <f t="shared" si="1"/>
        <v>21000</v>
      </c>
    </row>
    <row r="29" spans="1:9" s="7" customFormat="1" x14ac:dyDescent="0.3">
      <c r="A29" s="7" t="s">
        <v>44</v>
      </c>
      <c r="B29" s="7" t="s">
        <v>10</v>
      </c>
      <c r="C29" s="7" t="s">
        <v>43</v>
      </c>
      <c r="D29" s="8">
        <v>30</v>
      </c>
      <c r="E29" s="8">
        <f t="shared" si="4"/>
        <v>360</v>
      </c>
      <c r="F29" s="9">
        <f t="shared" si="0"/>
        <v>12600</v>
      </c>
      <c r="G29" s="10">
        <f t="shared" si="3"/>
        <v>360</v>
      </c>
      <c r="H29" s="9">
        <f t="shared" si="1"/>
        <v>12600</v>
      </c>
    </row>
    <row r="30" spans="1:9" s="7" customFormat="1" x14ac:dyDescent="0.3">
      <c r="A30" s="7" t="s">
        <v>45</v>
      </c>
      <c r="B30" s="7" t="s">
        <v>10</v>
      </c>
      <c r="C30" s="7" t="s">
        <v>43</v>
      </c>
      <c r="D30" s="8">
        <v>100</v>
      </c>
      <c r="E30" s="8">
        <f t="shared" si="4"/>
        <v>1200</v>
      </c>
      <c r="F30" s="9">
        <f t="shared" si="0"/>
        <v>42000</v>
      </c>
      <c r="G30" s="10">
        <f t="shared" si="3"/>
        <v>1200</v>
      </c>
      <c r="H30" s="9">
        <f t="shared" si="1"/>
        <v>42000</v>
      </c>
    </row>
    <row r="31" spans="1:9" s="7" customFormat="1" x14ac:dyDescent="0.3">
      <c r="A31" s="7" t="s">
        <v>46</v>
      </c>
      <c r="B31" s="7" t="s">
        <v>14</v>
      </c>
      <c r="C31" s="7" t="s">
        <v>47</v>
      </c>
      <c r="D31" s="8">
        <v>600</v>
      </c>
      <c r="E31" s="8">
        <f>SUM(D31*12)+35000+2000</f>
        <v>44200</v>
      </c>
      <c r="F31" s="9">
        <f t="shared" si="0"/>
        <v>1547000</v>
      </c>
      <c r="G31" s="10">
        <f t="shared" si="3"/>
        <v>7200</v>
      </c>
      <c r="H31" s="9">
        <f t="shared" si="1"/>
        <v>252000</v>
      </c>
    </row>
    <row r="32" spans="1:9" s="7" customFormat="1" x14ac:dyDescent="0.3">
      <c r="A32" s="7" t="s">
        <v>48</v>
      </c>
      <c r="B32" s="7" t="s">
        <v>21</v>
      </c>
      <c r="C32" s="7" t="s">
        <v>47</v>
      </c>
      <c r="D32" s="8">
        <v>170</v>
      </c>
      <c r="E32" s="8">
        <f t="shared" ref="E32:E38" si="5">SUM(D32*12)</f>
        <v>2040</v>
      </c>
      <c r="F32" s="9">
        <f t="shared" si="0"/>
        <v>71400</v>
      </c>
      <c r="G32" s="10">
        <f t="shared" si="3"/>
        <v>2040</v>
      </c>
      <c r="H32" s="9">
        <f t="shared" si="1"/>
        <v>71400</v>
      </c>
    </row>
    <row r="33" spans="1:8" s="7" customFormat="1" x14ac:dyDescent="0.3">
      <c r="A33" s="7" t="s">
        <v>49</v>
      </c>
      <c r="B33" s="7" t="s">
        <v>21</v>
      </c>
      <c r="C33" s="7" t="s">
        <v>47</v>
      </c>
      <c r="D33" s="8">
        <v>25</v>
      </c>
      <c r="E33" s="8">
        <f t="shared" si="5"/>
        <v>300</v>
      </c>
      <c r="F33" s="9">
        <f t="shared" si="0"/>
        <v>10500</v>
      </c>
      <c r="G33" s="10">
        <f t="shared" si="3"/>
        <v>300</v>
      </c>
      <c r="H33" s="9">
        <f t="shared" si="1"/>
        <v>10500</v>
      </c>
    </row>
    <row r="34" spans="1:8" s="7" customFormat="1" x14ac:dyDescent="0.3">
      <c r="A34" s="7" t="s">
        <v>50</v>
      </c>
      <c r="B34" s="7" t="s">
        <v>21</v>
      </c>
      <c r="C34" s="7" t="s">
        <v>47</v>
      </c>
      <c r="D34" s="8">
        <v>50</v>
      </c>
      <c r="E34" s="8">
        <f t="shared" si="5"/>
        <v>600</v>
      </c>
      <c r="F34" s="9">
        <f t="shared" si="0"/>
        <v>21000</v>
      </c>
      <c r="G34" s="10">
        <f t="shared" si="3"/>
        <v>600</v>
      </c>
      <c r="H34" s="9">
        <f t="shared" si="1"/>
        <v>21000</v>
      </c>
    </row>
    <row r="35" spans="1:8" s="7" customFormat="1" x14ac:dyDescent="0.3">
      <c r="A35" s="7" t="s">
        <v>51</v>
      </c>
      <c r="B35" s="7" t="s">
        <v>52</v>
      </c>
      <c r="C35" s="7" t="s">
        <v>53</v>
      </c>
      <c r="D35" s="8">
        <v>2500</v>
      </c>
      <c r="E35" s="8">
        <f t="shared" si="5"/>
        <v>30000</v>
      </c>
      <c r="F35" s="9">
        <f t="shared" si="0"/>
        <v>1050000</v>
      </c>
      <c r="G35" s="10">
        <f t="shared" si="3"/>
        <v>30000</v>
      </c>
      <c r="H35" s="9">
        <f t="shared" si="1"/>
        <v>1050000</v>
      </c>
    </row>
    <row r="36" spans="1:8" s="7" customFormat="1" x14ac:dyDescent="0.3">
      <c r="A36" s="7" t="s">
        <v>56</v>
      </c>
      <c r="B36" s="7" t="s">
        <v>52</v>
      </c>
      <c r="C36" s="7" t="s">
        <v>53</v>
      </c>
      <c r="D36" s="8">
        <v>1500</v>
      </c>
      <c r="E36" s="8">
        <f t="shared" si="5"/>
        <v>18000</v>
      </c>
      <c r="F36" s="9">
        <f t="shared" si="0"/>
        <v>630000</v>
      </c>
      <c r="G36" s="10">
        <f t="shared" si="3"/>
        <v>18000</v>
      </c>
      <c r="H36" s="9">
        <f t="shared" si="1"/>
        <v>630000</v>
      </c>
    </row>
    <row r="37" spans="1:8" s="7" customFormat="1" x14ac:dyDescent="0.3">
      <c r="A37" s="7" t="s">
        <v>57</v>
      </c>
      <c r="B37" s="7" t="s">
        <v>52</v>
      </c>
      <c r="C37" s="7" t="s">
        <v>53</v>
      </c>
      <c r="D37" s="8">
        <v>1000</v>
      </c>
      <c r="E37" s="8">
        <f t="shared" si="5"/>
        <v>12000</v>
      </c>
      <c r="F37" s="9">
        <f t="shared" si="0"/>
        <v>420000</v>
      </c>
      <c r="G37" s="10">
        <f t="shared" si="3"/>
        <v>12000</v>
      </c>
      <c r="H37" s="9">
        <f t="shared" si="1"/>
        <v>420000</v>
      </c>
    </row>
    <row r="38" spans="1:8" s="12" customFormat="1" x14ac:dyDescent="0.3">
      <c r="A38" s="12" t="s">
        <v>54</v>
      </c>
      <c r="B38" s="12" t="s">
        <v>52</v>
      </c>
      <c r="C38" s="12" t="s">
        <v>53</v>
      </c>
      <c r="D38" s="13">
        <v>2000</v>
      </c>
      <c r="E38" s="13">
        <f t="shared" si="5"/>
        <v>24000</v>
      </c>
      <c r="F38" s="9">
        <f t="shared" si="0"/>
        <v>840000</v>
      </c>
      <c r="G38" s="10">
        <f t="shared" si="3"/>
        <v>24000</v>
      </c>
      <c r="H38" s="9">
        <f t="shared" si="1"/>
        <v>840000</v>
      </c>
    </row>
    <row r="39" spans="1:8" s="12" customFormat="1" x14ac:dyDescent="0.3">
      <c r="A39" s="14" t="s">
        <v>55</v>
      </c>
      <c r="B39" s="14"/>
      <c r="C39" s="14"/>
      <c r="D39" s="15">
        <f>SUM(D3:D38)</f>
        <v>13000</v>
      </c>
      <c r="E39" s="15">
        <f>SUM(E3:E38)</f>
        <v>211500</v>
      </c>
      <c r="F39" s="16">
        <f t="shared" si="0"/>
        <v>7402500</v>
      </c>
      <c r="G39" s="17">
        <f t="shared" si="3"/>
        <v>156000</v>
      </c>
      <c r="H39" s="18">
        <f t="shared" si="1"/>
        <v>5460000</v>
      </c>
    </row>
    <row r="40" spans="1:8" s="7" customFormat="1" x14ac:dyDescent="0.3">
      <c r="D40" s="8"/>
      <c r="E40" s="8"/>
      <c r="F40" s="9"/>
    </row>
    <row r="41" spans="1:8" s="7" customFormat="1" x14ac:dyDescent="0.3">
      <c r="A41" s="20"/>
      <c r="B41" s="20"/>
      <c r="C41" s="20"/>
      <c r="D41" s="21"/>
      <c r="E41" s="21"/>
      <c r="F41" s="22"/>
      <c r="G41" s="23"/>
    </row>
    <row r="42" spans="1:8" s="7" customFormat="1" x14ac:dyDescent="0.3">
      <c r="A42" s="23"/>
      <c r="B42" s="23"/>
      <c r="C42" s="23"/>
      <c r="D42" s="24"/>
      <c r="E42" s="24"/>
      <c r="F42" s="25"/>
      <c r="G42" s="19"/>
    </row>
    <row r="43" spans="1:8" s="7" customFormat="1" x14ac:dyDescent="0.3">
      <c r="A43" s="23"/>
      <c r="B43" s="23"/>
      <c r="C43" s="23"/>
      <c r="D43" s="24"/>
      <c r="E43" s="24"/>
      <c r="F43" s="25"/>
      <c r="G43" s="19"/>
    </row>
    <row r="44" spans="1:8" s="7" customFormat="1" x14ac:dyDescent="0.3">
      <c r="A44" s="23"/>
      <c r="B44" s="23"/>
      <c r="C44" s="23"/>
      <c r="D44" s="24"/>
      <c r="E44" s="24"/>
      <c r="F44" s="25"/>
      <c r="G44" s="19"/>
    </row>
    <row r="45" spans="1:8" s="7" customFormat="1" x14ac:dyDescent="0.3">
      <c r="A45" s="23"/>
      <c r="B45" s="23"/>
      <c r="C45" s="23"/>
      <c r="D45" s="24"/>
      <c r="E45" s="24"/>
      <c r="F45" s="25"/>
      <c r="G45" s="19"/>
    </row>
    <row r="46" spans="1:8" s="7" customFormat="1" x14ac:dyDescent="0.3">
      <c r="A46" s="23"/>
      <c r="B46" s="23"/>
      <c r="C46" s="23"/>
      <c r="D46" s="24"/>
      <c r="E46" s="24"/>
      <c r="F46" s="25"/>
      <c r="G46" s="19"/>
    </row>
    <row r="47" spans="1:8" s="7" customFormat="1" x14ac:dyDescent="0.3">
      <c r="A47" s="23"/>
      <c r="B47" s="23"/>
      <c r="C47" s="23"/>
      <c r="D47" s="24"/>
      <c r="E47" s="24"/>
      <c r="F47" s="25"/>
      <c r="G47" s="19"/>
    </row>
    <row r="48" spans="1:8" s="7" customFormat="1" x14ac:dyDescent="0.3">
      <c r="A48" s="23"/>
      <c r="B48" s="23"/>
      <c r="C48" s="23"/>
      <c r="D48" s="24"/>
      <c r="E48" s="24"/>
      <c r="F48" s="25"/>
      <c r="G48" s="19"/>
    </row>
    <row r="49" spans="1:7" s="7" customFormat="1" x14ac:dyDescent="0.3">
      <c r="A49" s="23"/>
      <c r="B49" s="23"/>
      <c r="C49" s="23"/>
      <c r="D49" s="24"/>
      <c r="E49" s="24"/>
      <c r="F49" s="25"/>
      <c r="G49" s="19"/>
    </row>
    <row r="50" spans="1:7" s="7" customFormat="1" x14ac:dyDescent="0.3">
      <c r="A50" s="23"/>
      <c r="B50" s="23"/>
      <c r="C50" s="23"/>
      <c r="D50" s="24"/>
      <c r="E50" s="24"/>
      <c r="F50" s="25"/>
      <c r="G50" s="19"/>
    </row>
    <row r="51" spans="1:7" s="7" customFormat="1" x14ac:dyDescent="0.3"/>
    <row r="52" spans="1:7" s="7" customFormat="1" x14ac:dyDescent="0.3"/>
    <row r="53" spans="1:7" s="7" customFormat="1" x14ac:dyDescent="0.3"/>
    <row r="54" spans="1:7" s="7" customFormat="1" x14ac:dyDescent="0.3"/>
    <row r="55" spans="1:7" s="7" customFormat="1" x14ac:dyDescent="0.3"/>
    <row r="56" spans="1:7" s="7" customFormat="1" x14ac:dyDescent="0.3"/>
    <row r="57" spans="1:7" s="7" customFormat="1" x14ac:dyDescent="0.3"/>
    <row r="58" spans="1:7" s="7" customFormat="1" x14ac:dyDescent="0.3"/>
    <row r="59" spans="1:7" s="7" customFormat="1" x14ac:dyDescent="0.3"/>
    <row r="60" spans="1:7" s="7" customFormat="1" x14ac:dyDescent="0.3"/>
    <row r="61" spans="1:7" s="7" customFormat="1" x14ac:dyDescent="0.3"/>
    <row r="62" spans="1:7" s="7" customFormat="1" x14ac:dyDescent="0.3"/>
    <row r="63" spans="1:7" s="7" customFormat="1" x14ac:dyDescent="0.3"/>
    <row r="64" spans="1:7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</sheetData>
  <mergeCells count="1">
    <mergeCell ref="A1:F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GRACE FRC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Sullivan</dc:creator>
  <cp:lastModifiedBy>Angie Sullivan</cp:lastModifiedBy>
  <dcterms:created xsi:type="dcterms:W3CDTF">2017-05-28T18:46:08Z</dcterms:created>
  <dcterms:modified xsi:type="dcterms:W3CDTF">2017-06-30T04:31:54Z</dcterms:modified>
</cp:coreProperties>
</file>