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 laptop\Desktop\"/>
    </mc:Choice>
  </mc:AlternateContent>
  <bookViews>
    <workbookView xWindow="0" yWindow="0" windowWidth="20490" windowHeight="84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77" i="1"/>
  <c r="G78" i="1"/>
  <c r="G79" i="1"/>
  <c r="G80" i="1"/>
  <c r="G81" i="1"/>
  <c r="G83" i="1"/>
  <c r="G84" i="1"/>
  <c r="G85" i="1"/>
  <c r="G86" i="1"/>
  <c r="G87" i="1"/>
  <c r="G89" i="1"/>
  <c r="G90" i="1"/>
  <c r="G91" i="1"/>
  <c r="G92" i="1"/>
  <c r="G93" i="1"/>
  <c r="G94" i="1"/>
  <c r="G95" i="1"/>
  <c r="G99" i="1"/>
  <c r="G100" i="1"/>
  <c r="G101" i="1"/>
  <c r="G102" i="1"/>
  <c r="G103" i="1"/>
  <c r="G104" i="1"/>
  <c r="G107" i="1"/>
  <c r="G108" i="1"/>
  <c r="G109" i="1"/>
  <c r="G110" i="1"/>
  <c r="G111" i="1"/>
  <c r="G112" i="1"/>
  <c r="G116" i="1"/>
  <c r="G117" i="1"/>
  <c r="G119" i="1"/>
  <c r="G120" i="1"/>
  <c r="G121" i="1"/>
  <c r="G122" i="1"/>
  <c r="G123" i="1"/>
  <c r="G124" i="1"/>
  <c r="G127" i="1"/>
  <c r="G128" i="1"/>
  <c r="G75" i="1"/>
  <c r="G41" i="1"/>
  <c r="G42" i="1"/>
  <c r="G43" i="1"/>
  <c r="G44" i="1"/>
  <c r="G45" i="1"/>
  <c r="G46" i="1"/>
  <c r="G47" i="1"/>
  <c r="G48" i="1"/>
  <c r="G19" i="1"/>
  <c r="G13" i="1"/>
  <c r="G82" i="1" l="1"/>
  <c r="G125" i="1"/>
  <c r="G105" i="1"/>
  <c r="G96" i="1"/>
  <c r="G88" i="1"/>
  <c r="G113" i="1"/>
  <c r="G49" i="1"/>
  <c r="G12" i="1" l="1"/>
  <c r="G14" i="1"/>
  <c r="G15" i="1"/>
  <c r="G17" i="1"/>
  <c r="G18" i="1"/>
  <c r="G29" i="1"/>
  <c r="G35" i="1"/>
  <c r="G36" i="1"/>
  <c r="G37" i="1"/>
  <c r="G50" i="1"/>
  <c r="G51" i="1"/>
  <c r="G57" i="1"/>
  <c r="G58" i="1"/>
  <c r="G59" i="1"/>
  <c r="G60" i="1"/>
  <c r="G61" i="1"/>
  <c r="G64" i="1"/>
  <c r="G65" i="1"/>
  <c r="G67" i="1"/>
  <c r="G68" i="1"/>
  <c r="G69" i="1"/>
  <c r="G70" i="1"/>
  <c r="G71" i="1"/>
  <c r="G72" i="1"/>
  <c r="G11" i="1"/>
  <c r="G129" i="1"/>
  <c r="H92" i="1"/>
  <c r="G16" i="1"/>
  <c r="G30" i="1" l="1"/>
  <c r="G73" i="1"/>
  <c r="G66" i="1"/>
  <c r="G62" i="1"/>
  <c r="G38" i="1"/>
  <c r="G20" i="1"/>
  <c r="G31" i="1"/>
  <c r="G32" i="1" s="1"/>
  <c r="F134" i="1"/>
  <c r="F23" i="1" l="1"/>
  <c r="G23" i="1" s="1"/>
  <c r="F22" i="1"/>
  <c r="G22" i="1" s="1"/>
  <c r="F25" i="1"/>
  <c r="G25" i="1" s="1"/>
  <c r="F24" i="1"/>
  <c r="G24" i="1" s="1"/>
  <c r="F135" i="1"/>
  <c r="G26" i="1" l="1"/>
  <c r="G132" i="1" s="1"/>
  <c r="G115" i="1" l="1"/>
  <c r="G118" i="1" s="1"/>
  <c r="G130" i="1" s="1"/>
  <c r="G134" i="1" l="1"/>
</calcChain>
</file>

<file path=xl/sharedStrings.xml><?xml version="1.0" encoding="utf-8"?>
<sst xmlns="http://schemas.openxmlformats.org/spreadsheetml/2006/main" count="175" uniqueCount="133">
  <si>
    <t>Description</t>
  </si>
  <si>
    <t>SALAIRES</t>
  </si>
  <si>
    <r>
      <t>Assistant S&amp;E/</t>
    </r>
    <r>
      <rPr>
        <i/>
        <sz val="11"/>
        <rFont val="Cambria"/>
        <family val="1"/>
      </rPr>
      <t>M&amp;E Assistant</t>
    </r>
  </si>
  <si>
    <t>Security Guard</t>
  </si>
  <si>
    <t>Sous-total salaires</t>
  </si>
  <si>
    <t>AVANTAGES SOCIAUX/Fringe Benefits</t>
  </si>
  <si>
    <t>Sous-total avantages sociaux</t>
  </si>
  <si>
    <t>CONSULTANTS</t>
  </si>
  <si>
    <t>Sous-total consultants</t>
  </si>
  <si>
    <t>ÉQUIPEMENT/APPROVISIONNEMENT</t>
  </si>
  <si>
    <t>Sous-total Equipement</t>
  </si>
  <si>
    <t>VOYAGES, TRANSPORT &amp; PERDIEMS/Travel, Transport &amp; Perdiem</t>
  </si>
  <si>
    <r>
      <t>Supervision des activités COMITE DE PILOTAGE/</t>
    </r>
    <r>
      <rPr>
        <i/>
        <sz val="11"/>
        <rFont val="Cambria"/>
        <family val="1"/>
      </rPr>
      <t>Supervision activities by STEERING COMMITTEE</t>
    </r>
  </si>
  <si>
    <t>Sous-total voyages, transport et perdiems</t>
  </si>
  <si>
    <t>DEPENSES DE BUREAU/Office Expenses</t>
  </si>
  <si>
    <r>
      <t>Fourniture de bureau/</t>
    </r>
    <r>
      <rPr>
        <i/>
        <sz val="11"/>
        <rFont val="Cambria"/>
        <family val="1"/>
      </rPr>
      <t>Office Supplies</t>
    </r>
  </si>
  <si>
    <r>
      <t>Communication/</t>
    </r>
    <r>
      <rPr>
        <i/>
        <sz val="11"/>
        <rFont val="Cambria"/>
        <family val="1"/>
      </rPr>
      <t>Communication</t>
    </r>
  </si>
  <si>
    <t>Location bureau /Office rent</t>
  </si>
  <si>
    <t xml:space="preserve">Achat carburant </t>
  </si>
  <si>
    <t>Entratien groupe + huille &amp; filtre</t>
  </si>
  <si>
    <r>
      <t>Frais bancaires/</t>
    </r>
    <r>
      <rPr>
        <i/>
        <sz val="11"/>
        <rFont val="Cambria"/>
        <family val="1"/>
      </rPr>
      <t>bank charges</t>
    </r>
  </si>
  <si>
    <t xml:space="preserve">Sous-total dépenses de bureau       </t>
  </si>
  <si>
    <t xml:space="preserve"> </t>
  </si>
  <si>
    <t>SOUS BENEFICIAIRES</t>
  </si>
  <si>
    <t>AUTRES COÛTS DIRECTS/Other Direct Costs</t>
  </si>
  <si>
    <t>Lancement officiel des activités/Official project lauch</t>
  </si>
  <si>
    <r>
      <t>Location salle/R</t>
    </r>
    <r>
      <rPr>
        <i/>
        <sz val="11"/>
        <rFont val="Cambria"/>
        <family val="1"/>
      </rPr>
      <t>oom rental</t>
    </r>
  </si>
  <si>
    <r>
      <t>Achat carburant/</t>
    </r>
    <r>
      <rPr>
        <i/>
        <sz val="11"/>
        <rFont val="Cambria"/>
        <family val="1"/>
      </rPr>
      <t xml:space="preserve"> Fuel Cost</t>
    </r>
  </si>
  <si>
    <r>
      <t>Divertissement avec un groupe théâtre</t>
    </r>
    <r>
      <rPr>
        <i/>
        <sz val="11"/>
        <rFont val="Cambria"/>
        <family val="1"/>
      </rPr>
      <t>/Entertainment with a theater group</t>
    </r>
  </si>
  <si>
    <t>Calicot/Banners</t>
  </si>
  <si>
    <r>
      <t>Transport des participants/</t>
    </r>
    <r>
      <rPr>
        <i/>
        <sz val="11"/>
        <rFont val="Cambria"/>
        <family val="1"/>
      </rPr>
      <t>Participants transport refund</t>
    </r>
  </si>
  <si>
    <t xml:space="preserve">SOUS TOTAL </t>
  </si>
  <si>
    <r>
      <t xml:space="preserve">Fournitures / </t>
    </r>
    <r>
      <rPr>
        <i/>
        <sz val="11"/>
        <rFont val="Cambria"/>
        <family val="1"/>
      </rPr>
      <t>Training Supplies</t>
    </r>
  </si>
  <si>
    <r>
      <t>Location de la salle/</t>
    </r>
    <r>
      <rPr>
        <i/>
        <sz val="11"/>
        <rFont val="Cambria"/>
        <family val="1"/>
      </rPr>
      <t>Room rental</t>
    </r>
  </si>
  <si>
    <r>
      <t>Repas/</t>
    </r>
    <r>
      <rPr>
        <i/>
        <sz val="11"/>
        <rFont val="Cambria"/>
        <family val="1"/>
      </rPr>
      <t>Meals</t>
    </r>
  </si>
  <si>
    <r>
      <t>Pause café/</t>
    </r>
    <r>
      <rPr>
        <i/>
        <sz val="11"/>
        <rFont val="Cambria"/>
        <family val="1"/>
      </rPr>
      <t>Coffee break</t>
    </r>
  </si>
  <si>
    <r>
      <t>Transport des participants/</t>
    </r>
    <r>
      <rPr>
        <i/>
        <sz val="11"/>
        <rFont val="Cambria"/>
        <family val="1"/>
      </rPr>
      <t>Participants transport  refund</t>
    </r>
  </si>
  <si>
    <r>
      <t>Module/</t>
    </r>
    <r>
      <rPr>
        <i/>
        <sz val="11"/>
        <rFont val="Cambria"/>
        <family val="1"/>
      </rPr>
      <t>Module</t>
    </r>
    <r>
      <rPr>
        <sz val="11"/>
        <rFont val="Cambria"/>
        <family val="1"/>
      </rPr>
      <t xml:space="preserve">
</t>
    </r>
  </si>
  <si>
    <r>
      <t>Raffraîchissement/</t>
    </r>
    <r>
      <rPr>
        <i/>
        <sz val="11"/>
        <rFont val="Cambria"/>
        <family val="1"/>
      </rPr>
      <t>Refreshments</t>
    </r>
  </si>
  <si>
    <t>Football match</t>
  </si>
  <si>
    <t>Vareuses /jacket</t>
  </si>
  <si>
    <t>Ballon/ball</t>
  </si>
  <si>
    <t>Rafraichissment</t>
  </si>
  <si>
    <t>Sifflet /whistle</t>
  </si>
  <si>
    <t>Sous total football match</t>
  </si>
  <si>
    <r>
      <t>Location de la salle/</t>
    </r>
    <r>
      <rPr>
        <i/>
        <sz val="11"/>
        <rFont val="Cambria"/>
        <family val="1"/>
      </rPr>
      <t>Room rental</t>
    </r>
    <r>
      <rPr>
        <sz val="11"/>
        <rFont val="Cambria"/>
        <family val="1"/>
      </rPr>
      <t xml:space="preserve">
</t>
    </r>
  </si>
  <si>
    <t>SOUS TOTAL</t>
  </si>
  <si>
    <r>
      <t xml:space="preserve">Fournitures/ </t>
    </r>
    <r>
      <rPr>
        <i/>
        <sz val="11"/>
        <rFont val="Cambria"/>
        <family val="1"/>
      </rPr>
      <t>training supplies</t>
    </r>
  </si>
  <si>
    <r>
      <t xml:space="preserve">Location de la salle/ </t>
    </r>
    <r>
      <rPr>
        <i/>
        <sz val="11"/>
        <rFont val="Cambria"/>
        <family val="1"/>
      </rPr>
      <t>Room Rental</t>
    </r>
  </si>
  <si>
    <r>
      <t>Transport des participants/</t>
    </r>
    <r>
      <rPr>
        <i/>
        <sz val="11"/>
        <rFont val="Cambria"/>
        <family val="1"/>
      </rPr>
      <t xml:space="preserve"> participant transport refund</t>
    </r>
  </si>
  <si>
    <t>sous total</t>
  </si>
  <si>
    <r>
      <t xml:space="preserve">Transport des participants/ </t>
    </r>
    <r>
      <rPr>
        <i/>
        <sz val="11"/>
        <rFont val="Cambria"/>
        <family val="1"/>
      </rPr>
      <t>participant transport refund</t>
    </r>
  </si>
  <si>
    <r>
      <t>Module/</t>
    </r>
    <r>
      <rPr>
        <i/>
        <sz val="11"/>
        <rFont val="Cambria"/>
        <family val="1"/>
      </rPr>
      <t xml:space="preserve">Module
</t>
    </r>
  </si>
  <si>
    <t>Orientation des leaders d'opinion/ Orientation of Opinion Leaders</t>
  </si>
  <si>
    <t>Sous total</t>
  </si>
  <si>
    <t>Événements spéciaux/Special Events</t>
  </si>
  <si>
    <r>
      <t>Location salle/</t>
    </r>
    <r>
      <rPr>
        <i/>
        <sz val="11"/>
        <rFont val="Cambria"/>
        <family val="1"/>
      </rPr>
      <t>Room rental</t>
    </r>
  </si>
  <si>
    <r>
      <t xml:space="preserve">Achat carburant/ </t>
    </r>
    <r>
      <rPr>
        <i/>
        <sz val="11"/>
        <rFont val="Cambria"/>
        <family val="1"/>
      </rPr>
      <t>Fuel Cost</t>
    </r>
  </si>
  <si>
    <r>
      <t>Divertissement avec un groupe théâtre/</t>
    </r>
    <r>
      <rPr>
        <i/>
        <sz val="11"/>
        <rFont val="Cambria"/>
        <family val="1"/>
      </rPr>
      <t>Entertainment by theater group</t>
    </r>
  </si>
  <si>
    <r>
      <t xml:space="preserve">Calicot/ </t>
    </r>
    <r>
      <rPr>
        <i/>
        <sz val="11"/>
        <rFont val="Cambria"/>
        <family val="1"/>
      </rPr>
      <t>Banners</t>
    </r>
  </si>
  <si>
    <t>SOUS total autres activités</t>
  </si>
  <si>
    <t>Sous-total autres coûts directs</t>
  </si>
  <si>
    <t>COUTS INDIRECTS/FRAIS GENERAUX</t>
  </si>
  <si>
    <t>TOTAL COÛTS DU PROJET</t>
  </si>
  <si>
    <t xml:space="preserve">Recipient.:                </t>
  </si>
  <si>
    <t>7</t>
  </si>
  <si>
    <t>7.1</t>
  </si>
  <si>
    <t>7.1.1</t>
  </si>
  <si>
    <t>7.1.2</t>
  </si>
  <si>
    <t>7.1.3</t>
  </si>
  <si>
    <t>7.1.4</t>
  </si>
  <si>
    <t>7.1.5</t>
  </si>
  <si>
    <t>7.2</t>
  </si>
  <si>
    <t>7.2.1</t>
  </si>
  <si>
    <t>7.2.2</t>
  </si>
  <si>
    <t>7.2.4</t>
  </si>
  <si>
    <t>MAISON FARADJA</t>
  </si>
  <si>
    <t>NAME</t>
  </si>
  <si>
    <r>
      <t>S&amp;E/</t>
    </r>
    <r>
      <rPr>
        <i/>
        <sz val="11"/>
        <rFont val="Cambria"/>
        <family val="1"/>
      </rPr>
      <t>M&amp;E Technique</t>
    </r>
  </si>
  <si>
    <t>1,1</t>
  </si>
  <si>
    <t>1,2</t>
  </si>
  <si>
    <t>1,3</t>
  </si>
  <si>
    <t>1,4</t>
  </si>
  <si>
    <t>1,5</t>
  </si>
  <si>
    <t>1,6</t>
  </si>
  <si>
    <t>1,7</t>
  </si>
  <si>
    <t>1,8</t>
  </si>
  <si>
    <t>Coordinatrice/Director</t>
  </si>
  <si>
    <r>
      <t>Gestionnaire de Projet/Project</t>
    </r>
    <r>
      <rPr>
        <i/>
        <sz val="11"/>
        <rFont val="Cambria"/>
        <family val="1"/>
      </rPr>
      <t xml:space="preserve"> Manager</t>
    </r>
  </si>
  <si>
    <r>
      <t>Comptable/</t>
    </r>
    <r>
      <rPr>
        <i/>
        <sz val="11"/>
        <rFont val="Cambria"/>
        <family val="1"/>
      </rPr>
      <t xml:space="preserve">Accountant/Finance </t>
    </r>
  </si>
  <si>
    <t>Logisticien Adm</t>
  </si>
  <si>
    <t>Sécretaire du bureau</t>
  </si>
  <si>
    <t>Quantité</t>
  </si>
  <si>
    <t xml:space="preserve">mois </t>
  </si>
  <si>
    <t>salaire</t>
  </si>
  <si>
    <t>Total année</t>
  </si>
  <si>
    <t>Contribution en %</t>
  </si>
  <si>
    <t>FARADJA</t>
  </si>
  <si>
    <t>Donateur</t>
  </si>
  <si>
    <t>1,9</t>
  </si>
  <si>
    <t>Supervisieur de terrain</t>
  </si>
  <si>
    <t>USD</t>
  </si>
  <si>
    <t>INSS(institut national de sécurité sociale) 12,5%</t>
  </si>
  <si>
    <t>IPR(impôt professionnel sur les revenus )25%</t>
  </si>
  <si>
    <t>INPP(institut national de préparation professionnel ) 3%</t>
  </si>
  <si>
    <t>ONEM 1%</t>
  </si>
  <si>
    <t>Frais de transport staff gestion /
Transport fees for cluster management staff</t>
  </si>
  <si>
    <t>Supervision des activités EPSP/ Supervision by EPSP</t>
  </si>
  <si>
    <t>Séquence des activites</t>
  </si>
  <si>
    <t>P.U</t>
  </si>
  <si>
    <r>
      <t>Frais d'electricite</t>
    </r>
    <r>
      <rPr>
        <i/>
        <sz val="11"/>
        <rFont val="Cambria"/>
        <family val="1"/>
      </rPr>
      <t xml:space="preserve">/Electricity costs  et eau </t>
    </r>
    <r>
      <rPr>
        <sz val="11"/>
        <rFont val="Cambria"/>
        <family val="1"/>
      </rPr>
      <t xml:space="preserve">
</t>
    </r>
  </si>
  <si>
    <t>pause café/Coffee break</t>
  </si>
  <si>
    <r>
      <t>Raffraîchissement/ R</t>
    </r>
    <r>
      <rPr>
        <i/>
        <sz val="11"/>
        <rFont val="Cambria"/>
        <family val="1"/>
      </rPr>
      <t xml:space="preserve">efreshments/Transport </t>
    </r>
  </si>
  <si>
    <t xml:space="preserve"> sous totalLancement officiel des activités/Official project lauch</t>
  </si>
  <si>
    <t>Identification de site d’intervention et enquêtes y compris la sélection et formation de staffs liés au projet</t>
  </si>
  <si>
    <t xml:space="preserve">Distribuer des fournitures des kits scolaires de base  aux enfants </t>
  </si>
  <si>
    <t>Uniforme</t>
  </si>
  <si>
    <t>Sac/Bag</t>
  </si>
  <si>
    <t>Cahier/book</t>
  </si>
  <si>
    <t>Chaussure</t>
  </si>
  <si>
    <t>Autres fournitures scolaires</t>
  </si>
  <si>
    <t xml:space="preserve">SOUS Total  </t>
  </si>
  <si>
    <t>Former les  enseignants (hommes et femmes), sur les aspects liés au VIH</t>
  </si>
  <si>
    <t>Redynamiser les COPA pour soutenir les initiatives des écoles afin de faciliter le fonctionnement</t>
  </si>
  <si>
    <t>Assurer la réinsertion de 1500 enfants dans les métiers professionnels y compris les formations pratiques et la dotation de KIT de renforcement économique</t>
  </si>
  <si>
    <r>
      <t>Reunion de coordination de  /csteering committee meeting /</t>
    </r>
    <r>
      <rPr>
        <i/>
        <sz val="11"/>
        <rFont val="Cambria"/>
        <family val="1"/>
      </rPr>
      <t>Coordination Meeting of / csteering committee meeting</t>
    </r>
    <r>
      <rPr>
        <sz val="11"/>
        <rFont val="Cambria"/>
        <family val="1"/>
      </rPr>
      <t xml:space="preserve">
</t>
    </r>
  </si>
  <si>
    <r>
      <t>Reunion de coordination Annuelle/annual coordination meeting</t>
    </r>
    <r>
      <rPr>
        <i/>
        <sz val="11"/>
        <rFont val="Cambria"/>
        <family val="1"/>
      </rPr>
      <t>/Coordination Meeting annual</t>
    </r>
  </si>
  <si>
    <t>sous budget des facilitateurs pour les formations</t>
  </si>
  <si>
    <t>Organiser les séances de sensibilisation avec les COPA</t>
  </si>
  <si>
    <t>Primes de sensibilisation</t>
  </si>
  <si>
    <t>Primees de l'enquete</t>
  </si>
  <si>
    <t>Title:Appui à la protection et réinsertion scolaire de 3000 enfants  creuseurs et de la Rue    dans un environnement protecteur et sain  dans la province du Lualaba</t>
  </si>
  <si>
    <t>budget estimatif du 01/03/2017 au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</si>
</sst>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[$-409]mmm/yy;@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b/>
      <sz val="11"/>
      <name val="Calibri Light"/>
      <family val="1"/>
      <scheme val="major"/>
    </font>
    <font>
      <b/>
      <sz val="12"/>
      <name val="Book Antiqua"/>
      <family val="1"/>
    </font>
    <font>
      <sz val="11"/>
      <name val="Calibri Light"/>
      <family val="1"/>
      <scheme val="major"/>
    </font>
    <font>
      <i/>
      <sz val="11"/>
      <name val="Cambria"/>
      <family val="1"/>
    </font>
    <font>
      <b/>
      <sz val="12"/>
      <name val="Arial"/>
      <family val="2"/>
    </font>
    <font>
      <b/>
      <sz val="11"/>
      <color rgb="FF002060"/>
      <name val="Calibri Light"/>
      <family val="1"/>
      <scheme val="major"/>
    </font>
    <font>
      <sz val="11"/>
      <name val="Cambria"/>
      <family val="1"/>
    </font>
    <font>
      <b/>
      <sz val="11"/>
      <color theme="3"/>
      <name val="Calibri Light"/>
      <family val="1"/>
      <scheme val="major"/>
    </font>
    <font>
      <b/>
      <sz val="11"/>
      <color rgb="FFFF0000"/>
      <name val="Calibri Light"/>
      <family val="1"/>
      <scheme val="maj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Fill="1" applyBorder="1"/>
    <xf numFmtId="43" fontId="2" fillId="0" borderId="1" xfId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43" fontId="4" fillId="0" borderId="1" xfId="1" applyFont="1" applyFill="1" applyBorder="1"/>
    <xf numFmtId="165" fontId="4" fillId="0" borderId="1" xfId="1" applyNumberFormat="1" applyFont="1" applyFill="1" applyBorder="1"/>
    <xf numFmtId="0" fontId="5" fillId="0" borderId="1" xfId="0" applyFont="1" applyFill="1" applyBorder="1" applyAlignment="1">
      <alignment vertical="top" wrapText="1"/>
    </xf>
    <xf numFmtId="43" fontId="2" fillId="0" borderId="1" xfId="1" applyFont="1" applyFill="1" applyBorder="1"/>
    <xf numFmtId="165" fontId="2" fillId="0" borderId="1" xfId="1" applyNumberFormat="1" applyFont="1" applyFill="1" applyBorder="1"/>
    <xf numFmtId="165" fontId="7" fillId="0" borderId="1" xfId="1" applyNumberFormat="1" applyFont="1" applyBorder="1"/>
    <xf numFmtId="0" fontId="5" fillId="3" borderId="1" xfId="0" applyFont="1" applyFill="1" applyBorder="1" applyAlignment="1">
      <alignment vertical="top" wrapText="1"/>
    </xf>
    <xf numFmtId="0" fontId="8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2" borderId="1" xfId="0" applyFont="1" applyFill="1" applyBorder="1" applyAlignment="1">
      <alignment wrapText="1"/>
    </xf>
    <xf numFmtId="43" fontId="2" fillId="0" borderId="1" xfId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43" fontId="12" fillId="0" borderId="0" xfId="1" applyFont="1" applyFill="1"/>
    <xf numFmtId="165" fontId="12" fillId="0" borderId="0" xfId="1" applyNumberFormat="1" applyFont="1" applyFill="1"/>
    <xf numFmtId="0" fontId="8" fillId="0" borderId="3" xfId="0" applyFont="1" applyFill="1" applyBorder="1" applyAlignment="1"/>
    <xf numFmtId="0" fontId="5" fillId="0" borderId="3" xfId="0" applyFont="1" applyFill="1" applyBorder="1" applyAlignment="1"/>
    <xf numFmtId="0" fontId="3" fillId="2" borderId="3" xfId="0" applyFont="1" applyFill="1" applyBorder="1" applyAlignment="1"/>
    <xf numFmtId="0" fontId="3" fillId="0" borderId="3" xfId="0" applyFont="1" applyFill="1" applyBorder="1" applyAlignment="1"/>
    <xf numFmtId="49" fontId="4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165" fontId="4" fillId="0" borderId="1" xfId="1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right"/>
    </xf>
    <xf numFmtId="165" fontId="2" fillId="0" borderId="0" xfId="1" applyNumberFormat="1" applyFont="1" applyFill="1"/>
    <xf numFmtId="0" fontId="2" fillId="0" borderId="0" xfId="0" applyFont="1" applyFill="1"/>
    <xf numFmtId="43" fontId="2" fillId="0" borderId="0" xfId="1" applyFont="1" applyFill="1"/>
    <xf numFmtId="165" fontId="4" fillId="0" borderId="0" xfId="1" applyNumberFormat="1" applyFont="1" applyFill="1" applyBorder="1"/>
    <xf numFmtId="0" fontId="12" fillId="0" borderId="0" xfId="0" applyFont="1"/>
    <xf numFmtId="49" fontId="12" fillId="0" borderId="0" xfId="0" applyNumberFormat="1" applyFont="1" applyFill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vertical="top" wrapText="1"/>
    </xf>
    <xf numFmtId="0" fontId="2" fillId="0" borderId="1" xfId="1" applyNumberFormat="1" applyFont="1" applyFill="1" applyBorder="1"/>
    <xf numFmtId="0" fontId="4" fillId="0" borderId="1" xfId="1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vertical="top" wrapText="1"/>
    </xf>
    <xf numFmtId="0" fontId="4" fillId="0" borderId="1" xfId="1" applyNumberFormat="1" applyFont="1" applyFill="1" applyBorder="1"/>
    <xf numFmtId="0" fontId="12" fillId="0" borderId="0" xfId="1" applyNumberFormat="1" applyFont="1" applyFill="1"/>
    <xf numFmtId="0" fontId="4" fillId="0" borderId="1" xfId="0" applyNumberFormat="1" applyFont="1" applyFill="1" applyBorder="1"/>
    <xf numFmtId="0" fontId="11" fillId="0" borderId="3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right"/>
    </xf>
    <xf numFmtId="0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NumberFormat="1" applyFont="1" applyFill="1" applyBorder="1" applyAlignment="1" applyProtection="1">
      <alignment vertical="top" wrapText="1"/>
      <protection locked="0"/>
    </xf>
    <xf numFmtId="0" fontId="2" fillId="3" borderId="1" xfId="1" applyNumberFormat="1" applyFont="1" applyFill="1" applyBorder="1"/>
    <xf numFmtId="0" fontId="13" fillId="0" borderId="0" xfId="0" applyFont="1"/>
    <xf numFmtId="0" fontId="14" fillId="0" borderId="0" xfId="0" applyFont="1"/>
    <xf numFmtId="0" fontId="5" fillId="0" borderId="1" xfId="0" applyNumberFormat="1" applyFont="1" applyFill="1" applyBorder="1" applyAlignment="1">
      <alignment vertical="top"/>
    </xf>
    <xf numFmtId="0" fontId="14" fillId="0" borderId="0" xfId="0" applyFont="1" applyAlignment="1">
      <alignment wrapText="1"/>
    </xf>
    <xf numFmtId="165" fontId="4" fillId="0" borderId="3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7"/>
  <sheetViews>
    <sheetView tabSelected="1" workbookViewId="0">
      <selection activeCell="A11" sqref="A11"/>
    </sheetView>
  </sheetViews>
  <sheetFormatPr baseColWidth="10" defaultRowHeight="15" x14ac:dyDescent="0.25"/>
  <cols>
    <col min="1" max="1" width="6.42578125" customWidth="1"/>
    <col min="2" max="2" width="56" customWidth="1"/>
    <col min="3" max="3" width="19.28515625" customWidth="1"/>
    <col min="7" max="7" width="12.5703125" customWidth="1"/>
    <col min="8" max="8" width="13.28515625" customWidth="1"/>
    <col min="9" max="9" width="13" customWidth="1"/>
  </cols>
  <sheetData>
    <row r="4" spans="1:9" ht="16.5" x14ac:dyDescent="0.3">
      <c r="A4" s="28"/>
      <c r="B4" s="1" t="s">
        <v>64</v>
      </c>
      <c r="C4" s="68" t="s">
        <v>76</v>
      </c>
      <c r="D4" s="69"/>
      <c r="E4" s="69"/>
      <c r="F4" s="70"/>
      <c r="G4" s="3"/>
      <c r="H4" s="3"/>
      <c r="I4" s="3"/>
    </row>
    <row r="5" spans="1:9" ht="15.75" x14ac:dyDescent="0.25">
      <c r="A5" s="29"/>
      <c r="B5" s="30"/>
      <c r="C5" s="68"/>
      <c r="D5" s="69"/>
      <c r="E5" s="69"/>
      <c r="F5" s="70"/>
      <c r="G5" s="9"/>
      <c r="H5" s="9"/>
      <c r="I5" s="9"/>
    </row>
    <row r="6" spans="1:9" ht="16.5" x14ac:dyDescent="0.3">
      <c r="A6" s="29"/>
      <c r="B6" s="30" t="s">
        <v>131</v>
      </c>
      <c r="C6" s="71"/>
      <c r="D6" s="72"/>
      <c r="E6" s="72"/>
      <c r="F6" s="73"/>
      <c r="G6" s="31"/>
      <c r="H6" s="31"/>
      <c r="I6" s="31"/>
    </row>
    <row r="7" spans="1:9" ht="16.5" x14ac:dyDescent="0.3">
      <c r="A7" s="29"/>
      <c r="B7" s="1"/>
      <c r="C7" s="74"/>
      <c r="D7" s="74"/>
      <c r="E7" s="74"/>
      <c r="F7" s="74"/>
      <c r="G7" s="74"/>
      <c r="H7" s="74"/>
      <c r="I7" s="74"/>
    </row>
    <row r="8" spans="1:9" ht="15.75" x14ac:dyDescent="0.25">
      <c r="A8" s="29"/>
      <c r="B8" s="1" t="s">
        <v>0</v>
      </c>
      <c r="C8" s="2"/>
      <c r="D8" s="75" t="s">
        <v>132</v>
      </c>
      <c r="E8" s="76"/>
      <c r="F8" s="76"/>
      <c r="G8" s="77"/>
      <c r="H8" s="78" t="s">
        <v>96</v>
      </c>
      <c r="I8" s="79"/>
    </row>
    <row r="9" spans="1:9" ht="16.5" x14ac:dyDescent="0.3">
      <c r="A9" s="29"/>
      <c r="B9" s="1"/>
      <c r="C9" s="2"/>
      <c r="D9" s="3"/>
      <c r="E9" s="3"/>
      <c r="F9" s="66" t="s">
        <v>101</v>
      </c>
      <c r="G9" s="67"/>
      <c r="H9" s="3"/>
      <c r="I9" s="23"/>
    </row>
    <row r="10" spans="1:9" ht="16.5" x14ac:dyDescent="0.3">
      <c r="A10" s="32">
        <v>1</v>
      </c>
      <c r="B10" s="4" t="s">
        <v>1</v>
      </c>
      <c r="C10" s="5" t="s">
        <v>77</v>
      </c>
      <c r="D10" s="6" t="s">
        <v>92</v>
      </c>
      <c r="E10" s="6" t="s">
        <v>93</v>
      </c>
      <c r="F10" s="6" t="s">
        <v>94</v>
      </c>
      <c r="G10" s="6" t="s">
        <v>95</v>
      </c>
      <c r="H10" s="6" t="s">
        <v>97</v>
      </c>
      <c r="I10" s="3" t="s">
        <v>98</v>
      </c>
    </row>
    <row r="11" spans="1:9" ht="16.5" x14ac:dyDescent="0.3">
      <c r="A11" s="32" t="s">
        <v>79</v>
      </c>
      <c r="B11" s="4" t="s">
        <v>87</v>
      </c>
      <c r="C11" s="5"/>
      <c r="D11" s="6">
        <v>1</v>
      </c>
      <c r="E11" s="6">
        <v>12</v>
      </c>
      <c r="F11" s="6">
        <v>250</v>
      </c>
      <c r="G11" s="6">
        <f>D11*E11*F11</f>
        <v>3000</v>
      </c>
      <c r="H11" s="6"/>
      <c r="I11" s="3"/>
    </row>
    <row r="12" spans="1:9" ht="22.5" customHeight="1" x14ac:dyDescent="0.3">
      <c r="A12" s="32" t="s">
        <v>80</v>
      </c>
      <c r="B12" s="7" t="s">
        <v>88</v>
      </c>
      <c r="C12" s="8"/>
      <c r="D12" s="9">
        <v>1</v>
      </c>
      <c r="E12" s="9">
        <v>12</v>
      </c>
      <c r="F12" s="10">
        <v>510</v>
      </c>
      <c r="G12" s="6">
        <f t="shared" ref="G12:G68" si="0">D12*E12*F12</f>
        <v>6120</v>
      </c>
      <c r="H12" s="9">
        <v>0</v>
      </c>
      <c r="I12" s="3"/>
    </row>
    <row r="13" spans="1:9" ht="18" customHeight="1" x14ac:dyDescent="0.3">
      <c r="A13" s="32" t="s">
        <v>81</v>
      </c>
      <c r="B13" s="7" t="s">
        <v>89</v>
      </c>
      <c r="C13" s="8"/>
      <c r="D13" s="9">
        <v>1</v>
      </c>
      <c r="E13" s="9">
        <v>12</v>
      </c>
      <c r="F13" s="10">
        <v>450</v>
      </c>
      <c r="G13" s="6">
        <f t="shared" si="0"/>
        <v>5400</v>
      </c>
      <c r="H13" s="9">
        <v>0</v>
      </c>
      <c r="I13" s="3"/>
    </row>
    <row r="14" spans="1:9" ht="16.5" customHeight="1" x14ac:dyDescent="0.3">
      <c r="A14" s="32" t="s">
        <v>82</v>
      </c>
      <c r="B14" s="7" t="s">
        <v>78</v>
      </c>
      <c r="C14" s="8"/>
      <c r="D14" s="9">
        <v>1</v>
      </c>
      <c r="E14" s="9">
        <v>12</v>
      </c>
      <c r="F14" s="10">
        <v>450</v>
      </c>
      <c r="G14" s="6">
        <f t="shared" si="0"/>
        <v>5400</v>
      </c>
      <c r="H14" s="9">
        <v>0</v>
      </c>
      <c r="I14" s="3"/>
    </row>
    <row r="15" spans="1:9" ht="18.75" customHeight="1" x14ac:dyDescent="0.3">
      <c r="A15" s="32" t="s">
        <v>83</v>
      </c>
      <c r="B15" s="7" t="s">
        <v>2</v>
      </c>
      <c r="C15" s="8"/>
      <c r="D15" s="9">
        <v>1</v>
      </c>
      <c r="E15" s="6">
        <v>12</v>
      </c>
      <c r="F15" s="9">
        <v>400</v>
      </c>
      <c r="G15" s="6">
        <f t="shared" si="0"/>
        <v>4800</v>
      </c>
      <c r="H15" s="9">
        <v>0</v>
      </c>
      <c r="I15" s="3"/>
    </row>
    <row r="16" spans="1:9" ht="19.5" customHeight="1" x14ac:dyDescent="0.3">
      <c r="A16" s="32" t="s">
        <v>84</v>
      </c>
      <c r="B16" s="11" t="s">
        <v>90</v>
      </c>
      <c r="C16" s="8"/>
      <c r="D16" s="6">
        <v>1</v>
      </c>
      <c r="E16" s="6">
        <v>12</v>
      </c>
      <c r="F16" s="6">
        <v>350</v>
      </c>
      <c r="G16" s="6">
        <f t="shared" si="0"/>
        <v>4200</v>
      </c>
      <c r="H16" s="9">
        <v>0</v>
      </c>
      <c r="I16" s="3"/>
    </row>
    <row r="17" spans="1:9" ht="21" customHeight="1" x14ac:dyDescent="0.3">
      <c r="A17" s="32" t="s">
        <v>85</v>
      </c>
      <c r="B17" s="11" t="s">
        <v>91</v>
      </c>
      <c r="C17" s="8"/>
      <c r="D17" s="6">
        <v>1</v>
      </c>
      <c r="E17" s="6">
        <v>12</v>
      </c>
      <c r="F17" s="6">
        <v>300</v>
      </c>
      <c r="G17" s="6">
        <f t="shared" si="0"/>
        <v>3600</v>
      </c>
      <c r="H17" s="9">
        <v>0</v>
      </c>
      <c r="I17" s="3"/>
    </row>
    <row r="18" spans="1:9" ht="16.5" x14ac:dyDescent="0.3">
      <c r="A18" s="32" t="s">
        <v>86</v>
      </c>
      <c r="B18" s="7" t="s">
        <v>3</v>
      </c>
      <c r="C18" s="8"/>
      <c r="D18" s="6">
        <v>1</v>
      </c>
      <c r="E18" s="6">
        <v>12</v>
      </c>
      <c r="F18" s="6">
        <v>150</v>
      </c>
      <c r="G18" s="6">
        <f t="shared" si="0"/>
        <v>1800</v>
      </c>
      <c r="H18" s="9">
        <v>0</v>
      </c>
      <c r="I18" s="3"/>
    </row>
    <row r="19" spans="1:9" ht="16.5" x14ac:dyDescent="0.3">
      <c r="A19" s="32" t="s">
        <v>99</v>
      </c>
      <c r="B19" s="7" t="s">
        <v>100</v>
      </c>
      <c r="C19" s="8"/>
      <c r="D19" s="6">
        <v>5</v>
      </c>
      <c r="E19" s="6">
        <v>12</v>
      </c>
      <c r="F19" s="6">
        <v>80</v>
      </c>
      <c r="G19" s="6">
        <f t="shared" si="0"/>
        <v>4800</v>
      </c>
      <c r="H19" s="9">
        <v>0</v>
      </c>
      <c r="I19" s="3"/>
    </row>
    <row r="20" spans="1:9" ht="16.5" x14ac:dyDescent="0.3">
      <c r="A20" s="29">
        <v>2.2999999999999998</v>
      </c>
      <c r="B20" s="12" t="s">
        <v>4</v>
      </c>
      <c r="C20" s="5"/>
      <c r="D20" s="6"/>
      <c r="E20" s="6">
        <v>0</v>
      </c>
      <c r="F20" s="6"/>
      <c r="G20" s="6">
        <f>SUM(G11:G19)</f>
        <v>39120</v>
      </c>
      <c r="H20" s="6"/>
      <c r="I20" s="31"/>
    </row>
    <row r="21" spans="1:9" ht="21.75" customHeight="1" x14ac:dyDescent="0.3">
      <c r="A21" s="29">
        <v>2.4</v>
      </c>
      <c r="B21" s="13" t="s">
        <v>5</v>
      </c>
      <c r="C21" s="5"/>
      <c r="E21" s="6"/>
      <c r="F21" s="6">
        <v>0</v>
      </c>
      <c r="G21" s="6"/>
      <c r="H21" s="6"/>
      <c r="I21" s="31"/>
    </row>
    <row r="22" spans="1:9" ht="22.5" customHeight="1" x14ac:dyDescent="0.3">
      <c r="A22" s="29">
        <v>3</v>
      </c>
      <c r="B22" s="7" t="s">
        <v>102</v>
      </c>
      <c r="C22" s="8"/>
      <c r="D22" s="6">
        <v>1</v>
      </c>
      <c r="E22" s="6">
        <v>12</v>
      </c>
      <c r="F22" s="6">
        <f>G20*5%/12</f>
        <v>163</v>
      </c>
      <c r="G22" s="6">
        <f>D22*E22*F22</f>
        <v>1956</v>
      </c>
      <c r="H22" s="6"/>
      <c r="I22" s="31"/>
    </row>
    <row r="23" spans="1:9" ht="21" customHeight="1" x14ac:dyDescent="0.3">
      <c r="A23" s="29">
        <v>3.1</v>
      </c>
      <c r="B23" s="7" t="s">
        <v>103</v>
      </c>
      <c r="C23" s="8"/>
      <c r="D23" s="6">
        <v>1</v>
      </c>
      <c r="E23" s="6">
        <v>12</v>
      </c>
      <c r="F23" s="6">
        <f>G20*5%/12</f>
        <v>163</v>
      </c>
      <c r="G23" s="6">
        <f t="shared" si="0"/>
        <v>1956</v>
      </c>
      <c r="H23" s="6"/>
      <c r="I23" s="31"/>
    </row>
    <row r="24" spans="1:9" ht="15" customHeight="1" x14ac:dyDescent="0.3">
      <c r="A24" s="33">
        <v>4</v>
      </c>
      <c r="B24" s="7" t="s">
        <v>104</v>
      </c>
      <c r="C24" s="8"/>
      <c r="D24" s="6">
        <v>1</v>
      </c>
      <c r="E24" s="6">
        <v>12</v>
      </c>
      <c r="F24" s="6">
        <f>G20*3%/12</f>
        <v>97.8</v>
      </c>
      <c r="G24" s="6">
        <f t="shared" si="0"/>
        <v>1173.5999999999999</v>
      </c>
      <c r="H24" s="6"/>
      <c r="I24" s="31"/>
    </row>
    <row r="25" spans="1:9" ht="15" customHeight="1" x14ac:dyDescent="0.3">
      <c r="A25" s="34"/>
      <c r="B25" s="7" t="s">
        <v>105</v>
      </c>
      <c r="C25" s="8"/>
      <c r="D25" s="6">
        <v>1</v>
      </c>
      <c r="E25" s="6">
        <v>12</v>
      </c>
      <c r="F25" s="6">
        <f>G20*1%/12</f>
        <v>32.6</v>
      </c>
      <c r="G25" s="6">
        <f t="shared" si="0"/>
        <v>391.20000000000005</v>
      </c>
      <c r="H25" s="6"/>
      <c r="I25" s="31"/>
    </row>
    <row r="26" spans="1:9" ht="16.5" x14ac:dyDescent="0.3">
      <c r="A26" s="34"/>
      <c r="B26" s="12" t="s">
        <v>6</v>
      </c>
      <c r="C26" s="5"/>
      <c r="D26" s="6"/>
      <c r="E26" s="6"/>
      <c r="F26" s="6"/>
      <c r="G26" s="6">
        <f>SUM(G22:G25)</f>
        <v>5476.8</v>
      </c>
      <c r="H26" s="6"/>
      <c r="I26" s="31"/>
    </row>
    <row r="27" spans="1:9" ht="16.5" x14ac:dyDescent="0.3">
      <c r="A27" s="34"/>
      <c r="B27" s="14"/>
      <c r="C27" s="8"/>
      <c r="D27" s="6"/>
      <c r="E27" s="6"/>
      <c r="F27" s="6"/>
      <c r="G27" s="6"/>
      <c r="H27" s="6"/>
      <c r="I27" s="31"/>
    </row>
    <row r="28" spans="1:9" ht="16.5" x14ac:dyDescent="0.3">
      <c r="A28" s="34"/>
      <c r="B28" s="4" t="s">
        <v>7</v>
      </c>
      <c r="C28" s="8"/>
      <c r="D28" s="6"/>
      <c r="E28" s="6"/>
      <c r="F28" s="6"/>
      <c r="G28" s="6"/>
      <c r="H28" s="6"/>
      <c r="I28" s="31"/>
    </row>
    <row r="29" spans="1:9" ht="16.5" x14ac:dyDescent="0.3">
      <c r="A29" s="34"/>
      <c r="B29" s="14" t="s">
        <v>127</v>
      </c>
      <c r="C29" s="5">
        <v>5</v>
      </c>
      <c r="D29" s="6">
        <v>5</v>
      </c>
      <c r="E29" s="6">
        <v>5</v>
      </c>
      <c r="F29" s="6">
        <v>100</v>
      </c>
      <c r="G29" s="6">
        <f t="shared" si="0"/>
        <v>2500</v>
      </c>
      <c r="H29" s="6"/>
      <c r="I29" s="31"/>
    </row>
    <row r="30" spans="1:9" ht="16.5" x14ac:dyDescent="0.3">
      <c r="A30" s="34"/>
      <c r="B30" s="12" t="s">
        <v>8</v>
      </c>
      <c r="C30" s="5"/>
      <c r="D30" s="6"/>
      <c r="E30" s="6"/>
      <c r="F30" s="6"/>
      <c r="G30" s="6">
        <f>G29</f>
        <v>2500</v>
      </c>
      <c r="H30" s="6"/>
      <c r="I30" s="31"/>
    </row>
    <row r="31" spans="1:9" ht="16.5" x14ac:dyDescent="0.3">
      <c r="A31" s="32">
        <v>5</v>
      </c>
      <c r="B31" s="4" t="s">
        <v>9</v>
      </c>
      <c r="C31" s="5"/>
      <c r="D31" s="6"/>
      <c r="E31" s="6"/>
      <c r="F31" s="6"/>
      <c r="G31" s="6">
        <f t="shared" si="0"/>
        <v>0</v>
      </c>
      <c r="H31" s="6"/>
      <c r="I31" s="31"/>
    </row>
    <row r="32" spans="1:9" ht="16.5" x14ac:dyDescent="0.3">
      <c r="A32" s="35">
        <v>6.4</v>
      </c>
      <c r="B32" s="12" t="s">
        <v>10</v>
      </c>
      <c r="C32" s="5"/>
      <c r="D32" s="9"/>
      <c r="E32" s="9"/>
      <c r="F32" s="9"/>
      <c r="G32" s="6">
        <f>G31</f>
        <v>0</v>
      </c>
      <c r="H32" s="9"/>
      <c r="I32" s="31"/>
    </row>
    <row r="33" spans="1:9" ht="16.5" x14ac:dyDescent="0.3">
      <c r="A33" s="35">
        <v>6.5</v>
      </c>
      <c r="B33" s="14"/>
      <c r="C33" s="8"/>
      <c r="D33" s="9"/>
      <c r="E33" s="9"/>
      <c r="F33" s="9"/>
      <c r="G33" s="6"/>
      <c r="H33" s="9"/>
      <c r="I33" s="31"/>
    </row>
    <row r="34" spans="1:9" ht="31.5" customHeight="1" x14ac:dyDescent="0.3">
      <c r="A34" s="35"/>
      <c r="B34" s="15" t="s">
        <v>11</v>
      </c>
      <c r="C34" s="5" t="s">
        <v>108</v>
      </c>
      <c r="D34" s="6" t="s">
        <v>92</v>
      </c>
      <c r="E34" s="6" t="s">
        <v>93</v>
      </c>
      <c r="F34" s="6" t="s">
        <v>109</v>
      </c>
      <c r="G34" s="6" t="s">
        <v>95</v>
      </c>
      <c r="H34" s="9"/>
      <c r="I34" s="31"/>
    </row>
    <row r="35" spans="1:9" ht="42.75" customHeight="1" x14ac:dyDescent="0.3">
      <c r="A35" s="33" t="s">
        <v>65</v>
      </c>
      <c r="B35" s="7" t="s">
        <v>12</v>
      </c>
      <c r="C35" s="16">
        <v>2</v>
      </c>
      <c r="D35" s="17">
        <v>5</v>
      </c>
      <c r="E35" s="17">
        <v>12</v>
      </c>
      <c r="F35" s="17">
        <v>13</v>
      </c>
      <c r="G35" s="6">
        <f t="shared" si="0"/>
        <v>780</v>
      </c>
      <c r="H35" s="17"/>
      <c r="I35" s="31"/>
    </row>
    <row r="36" spans="1:9" ht="36.75" customHeight="1" x14ac:dyDescent="0.3">
      <c r="A36" s="29" t="s">
        <v>66</v>
      </c>
      <c r="B36" s="7" t="s">
        <v>106</v>
      </c>
      <c r="C36" s="8">
        <v>4</v>
      </c>
      <c r="D36" s="9">
        <v>5</v>
      </c>
      <c r="E36" s="9">
        <v>12</v>
      </c>
      <c r="F36" s="9">
        <v>7</v>
      </c>
      <c r="G36" s="6">
        <f t="shared" si="0"/>
        <v>420</v>
      </c>
      <c r="H36" s="9"/>
      <c r="I36" s="31"/>
    </row>
    <row r="37" spans="1:9" ht="29.25" customHeight="1" x14ac:dyDescent="0.3">
      <c r="A37" s="29" t="s">
        <v>67</v>
      </c>
      <c r="B37" s="18" t="s">
        <v>107</v>
      </c>
      <c r="C37" s="8">
        <v>1</v>
      </c>
      <c r="D37" s="9">
        <v>8</v>
      </c>
      <c r="E37" s="9">
        <v>12</v>
      </c>
      <c r="F37" s="9">
        <v>20</v>
      </c>
      <c r="G37" s="6">
        <f t="shared" si="0"/>
        <v>1920</v>
      </c>
      <c r="H37" s="9"/>
      <c r="I37" s="31"/>
    </row>
    <row r="38" spans="1:9" ht="16.5" x14ac:dyDescent="0.3">
      <c r="A38" s="29" t="s">
        <v>68</v>
      </c>
      <c r="B38" s="19" t="s">
        <v>13</v>
      </c>
      <c r="C38" s="5"/>
      <c r="D38" s="9"/>
      <c r="E38" s="9"/>
      <c r="F38" s="9"/>
      <c r="G38" s="6">
        <f>SUM(G35:G37)</f>
        <v>3120</v>
      </c>
      <c r="H38" s="9"/>
      <c r="I38" s="31"/>
    </row>
    <row r="39" spans="1:9" ht="16.5" x14ac:dyDescent="0.3">
      <c r="A39" s="29" t="s">
        <v>69</v>
      </c>
      <c r="B39" s="14"/>
      <c r="C39" s="8"/>
      <c r="D39" s="9"/>
      <c r="E39" s="9"/>
      <c r="F39" s="9"/>
      <c r="G39" s="6"/>
      <c r="H39" s="9"/>
      <c r="I39" s="31"/>
    </row>
    <row r="40" spans="1:9" ht="21.75" customHeight="1" x14ac:dyDescent="0.3">
      <c r="A40" s="29" t="s">
        <v>70</v>
      </c>
      <c r="B40" s="15" t="s">
        <v>14</v>
      </c>
      <c r="C40" s="5" t="s">
        <v>108</v>
      </c>
      <c r="D40" s="6" t="s">
        <v>92</v>
      </c>
      <c r="E40" s="6" t="s">
        <v>93</v>
      </c>
      <c r="F40" s="6" t="s">
        <v>109</v>
      </c>
      <c r="G40" s="6" t="s">
        <v>95</v>
      </c>
      <c r="H40" s="9"/>
      <c r="I40" s="31"/>
    </row>
    <row r="41" spans="1:9" ht="24" customHeight="1" x14ac:dyDescent="0.3">
      <c r="A41" s="29" t="s">
        <v>71</v>
      </c>
      <c r="B41" s="7" t="s">
        <v>110</v>
      </c>
      <c r="C41" s="8">
        <v>1</v>
      </c>
      <c r="D41" s="9">
        <v>1</v>
      </c>
      <c r="E41" s="9">
        <v>12</v>
      </c>
      <c r="F41" s="9">
        <v>30</v>
      </c>
      <c r="G41" s="6">
        <f t="shared" si="0"/>
        <v>360</v>
      </c>
      <c r="H41" s="9"/>
      <c r="I41" s="31"/>
    </row>
    <row r="42" spans="1:9" ht="26.25" customHeight="1" x14ac:dyDescent="0.3">
      <c r="A42" s="29"/>
      <c r="B42" s="7" t="s">
        <v>15</v>
      </c>
      <c r="C42" s="5">
        <v>1</v>
      </c>
      <c r="D42" s="9">
        <v>1</v>
      </c>
      <c r="E42" s="9">
        <v>12</v>
      </c>
      <c r="F42" s="9">
        <v>100</v>
      </c>
      <c r="G42" s="6">
        <f t="shared" si="0"/>
        <v>1200</v>
      </c>
      <c r="H42" s="9"/>
      <c r="I42" s="31"/>
    </row>
    <row r="43" spans="1:9" ht="18" customHeight="1" x14ac:dyDescent="0.3">
      <c r="A43" s="36" t="s">
        <v>72</v>
      </c>
      <c r="B43" s="7" t="s">
        <v>16</v>
      </c>
      <c r="C43" s="8">
        <v>1</v>
      </c>
      <c r="D43" s="9">
        <v>1</v>
      </c>
      <c r="E43" s="9">
        <v>12</v>
      </c>
      <c r="F43" s="9">
        <v>150</v>
      </c>
      <c r="G43" s="6">
        <f t="shared" si="0"/>
        <v>1800</v>
      </c>
      <c r="H43" s="9"/>
      <c r="I43" s="31"/>
    </row>
    <row r="44" spans="1:9" ht="16.5" customHeight="1" x14ac:dyDescent="0.3">
      <c r="A44" s="36" t="s">
        <v>73</v>
      </c>
      <c r="B44" s="7" t="s">
        <v>111</v>
      </c>
      <c r="C44" s="8">
        <v>1</v>
      </c>
      <c r="D44" s="9">
        <v>1</v>
      </c>
      <c r="E44" s="9">
        <v>12</v>
      </c>
      <c r="F44" s="9">
        <v>20</v>
      </c>
      <c r="G44" s="6">
        <f t="shared" si="0"/>
        <v>240</v>
      </c>
      <c r="H44" s="9"/>
      <c r="I44" s="31"/>
    </row>
    <row r="45" spans="1:9" ht="16.5" customHeight="1" x14ac:dyDescent="0.3">
      <c r="A45" s="36" t="s">
        <v>74</v>
      </c>
      <c r="B45" s="11" t="s">
        <v>17</v>
      </c>
      <c r="C45" s="8">
        <v>1</v>
      </c>
      <c r="D45" s="9">
        <v>1</v>
      </c>
      <c r="E45" s="9">
        <v>12</v>
      </c>
      <c r="F45" s="9">
        <v>250</v>
      </c>
      <c r="G45" s="6">
        <f t="shared" si="0"/>
        <v>3000</v>
      </c>
      <c r="H45" s="9"/>
      <c r="I45" s="31"/>
    </row>
    <row r="46" spans="1:9" ht="14.25" customHeight="1" x14ac:dyDescent="0.3">
      <c r="A46" s="36" t="s">
        <v>75</v>
      </c>
      <c r="B46" s="7" t="s">
        <v>18</v>
      </c>
      <c r="C46" s="8">
        <v>1</v>
      </c>
      <c r="D46" s="9">
        <v>1</v>
      </c>
      <c r="E46" s="9">
        <v>12</v>
      </c>
      <c r="F46" s="9">
        <v>100</v>
      </c>
      <c r="G46" s="6">
        <f t="shared" si="0"/>
        <v>1200</v>
      </c>
      <c r="H46" s="9"/>
      <c r="I46" s="31"/>
    </row>
    <row r="47" spans="1:9" ht="21" customHeight="1" x14ac:dyDescent="0.3">
      <c r="A47" s="36"/>
      <c r="B47" s="7" t="s">
        <v>19</v>
      </c>
      <c r="C47" s="8">
        <v>1</v>
      </c>
      <c r="D47" s="9">
        <v>1</v>
      </c>
      <c r="E47" s="9">
        <v>12</v>
      </c>
      <c r="F47" s="9">
        <v>20</v>
      </c>
      <c r="G47" s="6">
        <f t="shared" si="0"/>
        <v>240</v>
      </c>
      <c r="H47" s="9"/>
      <c r="I47" s="31"/>
    </row>
    <row r="48" spans="1:9" ht="20.25" customHeight="1" x14ac:dyDescent="0.3">
      <c r="A48" s="36"/>
      <c r="B48" s="7" t="s">
        <v>20</v>
      </c>
      <c r="C48" s="8">
        <v>1</v>
      </c>
      <c r="D48" s="9">
        <v>1</v>
      </c>
      <c r="E48" s="9">
        <v>12</v>
      </c>
      <c r="F48" s="9">
        <v>100</v>
      </c>
      <c r="G48" s="6">
        <f t="shared" si="0"/>
        <v>1200</v>
      </c>
      <c r="H48" s="9"/>
      <c r="I48" s="31"/>
    </row>
    <row r="49" spans="1:9" ht="21" customHeight="1" x14ac:dyDescent="0.3">
      <c r="A49" s="36"/>
      <c r="B49" s="20" t="s">
        <v>21</v>
      </c>
      <c r="C49" s="5"/>
      <c r="D49" s="9"/>
      <c r="E49" s="9"/>
      <c r="F49" s="6"/>
      <c r="G49" s="6">
        <f>SUM(G41:G48)</f>
        <v>9240</v>
      </c>
      <c r="H49" s="9"/>
      <c r="I49" s="31"/>
    </row>
    <row r="50" spans="1:9" ht="6" customHeight="1" x14ac:dyDescent="0.3">
      <c r="A50" s="36"/>
      <c r="B50" s="21"/>
      <c r="C50" s="8" t="s">
        <v>22</v>
      </c>
      <c r="D50" s="9"/>
      <c r="E50" s="9"/>
      <c r="F50" s="9"/>
      <c r="G50" s="6">
        <f t="shared" si="0"/>
        <v>0</v>
      </c>
      <c r="H50" s="9"/>
      <c r="I50" s="31"/>
    </row>
    <row r="51" spans="1:9" ht="0.75" customHeight="1" x14ac:dyDescent="0.3">
      <c r="A51" s="36"/>
      <c r="B51" s="4" t="s">
        <v>23</v>
      </c>
      <c r="C51" s="8">
        <v>0</v>
      </c>
      <c r="D51" s="9"/>
      <c r="E51" s="9"/>
      <c r="F51" s="9"/>
      <c r="G51" s="6">
        <f t="shared" si="0"/>
        <v>0</v>
      </c>
      <c r="H51" s="9"/>
      <c r="I51" s="31"/>
    </row>
    <row r="52" spans="1:9" ht="16.5" x14ac:dyDescent="0.3">
      <c r="A52" s="36"/>
      <c r="B52" s="21"/>
      <c r="C52" s="8"/>
      <c r="D52" s="9"/>
      <c r="E52" s="9"/>
      <c r="F52" s="9"/>
      <c r="G52" s="6"/>
      <c r="H52" s="9"/>
      <c r="I52" s="31"/>
    </row>
    <row r="53" spans="1:9" ht="16.5" x14ac:dyDescent="0.3">
      <c r="A53" s="36"/>
      <c r="B53" s="4" t="s">
        <v>24</v>
      </c>
      <c r="C53" s="8"/>
      <c r="D53" s="9"/>
      <c r="E53" s="9"/>
      <c r="F53" s="9"/>
      <c r="G53" s="6"/>
      <c r="H53" s="9"/>
      <c r="I53" s="31"/>
    </row>
    <row r="54" spans="1:9" ht="16.5" x14ac:dyDescent="0.3">
      <c r="A54" s="36"/>
      <c r="B54" s="7"/>
      <c r="C54" s="8"/>
      <c r="D54" s="9"/>
      <c r="E54" s="9"/>
      <c r="F54" s="9"/>
      <c r="G54" s="6"/>
      <c r="H54" s="9"/>
      <c r="I54" s="31"/>
    </row>
    <row r="55" spans="1:9" ht="16.5" x14ac:dyDescent="0.3">
      <c r="A55" s="36"/>
      <c r="B55" s="7"/>
      <c r="C55" s="5"/>
      <c r="D55" s="9"/>
      <c r="E55" s="9"/>
      <c r="F55" s="9"/>
      <c r="G55" s="6"/>
      <c r="H55" s="9"/>
      <c r="I55" s="31"/>
    </row>
    <row r="56" spans="1:9" ht="40.5" customHeight="1" x14ac:dyDescent="0.3">
      <c r="A56" s="37"/>
      <c r="B56" s="48" t="s">
        <v>25</v>
      </c>
      <c r="C56" s="5" t="s">
        <v>108</v>
      </c>
      <c r="D56" s="6" t="s">
        <v>92</v>
      </c>
      <c r="E56" s="6" t="s">
        <v>93</v>
      </c>
      <c r="F56" s="6" t="s">
        <v>109</v>
      </c>
      <c r="G56" s="6" t="s">
        <v>95</v>
      </c>
      <c r="H56" s="49"/>
      <c r="I56" s="50"/>
    </row>
    <row r="57" spans="1:9" ht="24.75" customHeight="1" x14ac:dyDescent="0.3">
      <c r="A57" s="36"/>
      <c r="B57" s="51" t="s">
        <v>26</v>
      </c>
      <c r="C57" s="49">
        <v>1</v>
      </c>
      <c r="D57" s="49">
        <v>1</v>
      </c>
      <c r="E57" s="49">
        <v>1</v>
      </c>
      <c r="F57" s="61">
        <v>150</v>
      </c>
      <c r="G57" s="6">
        <f t="shared" si="0"/>
        <v>150</v>
      </c>
      <c r="H57" s="49"/>
      <c r="I57" s="50"/>
    </row>
    <row r="58" spans="1:9" ht="20.25" customHeight="1" x14ac:dyDescent="0.3">
      <c r="A58" s="36"/>
      <c r="B58" s="51" t="s">
        <v>112</v>
      </c>
      <c r="C58" s="49">
        <v>1</v>
      </c>
      <c r="D58" s="49">
        <v>100</v>
      </c>
      <c r="E58" s="49">
        <v>1</v>
      </c>
      <c r="F58" s="49">
        <v>10</v>
      </c>
      <c r="G58" s="6">
        <f t="shared" si="0"/>
        <v>1000</v>
      </c>
      <c r="H58" s="49"/>
      <c r="I58" s="50"/>
    </row>
    <row r="59" spans="1:9" ht="30" customHeight="1" x14ac:dyDescent="0.3">
      <c r="A59" s="36"/>
      <c r="B59" s="51" t="s">
        <v>27</v>
      </c>
      <c r="C59" s="49">
        <v>1</v>
      </c>
      <c r="D59" s="49">
        <v>1</v>
      </c>
      <c r="E59" s="49">
        <v>1</v>
      </c>
      <c r="F59" s="49">
        <v>100</v>
      </c>
      <c r="G59" s="6">
        <f t="shared" si="0"/>
        <v>100</v>
      </c>
      <c r="H59" s="49"/>
      <c r="I59" s="50"/>
    </row>
    <row r="60" spans="1:9" ht="36.75" customHeight="1" x14ac:dyDescent="0.3">
      <c r="A60" s="36"/>
      <c r="B60" s="52" t="s">
        <v>28</v>
      </c>
      <c r="C60" s="49">
        <v>1</v>
      </c>
      <c r="D60" s="49">
        <v>1</v>
      </c>
      <c r="E60" s="49">
        <v>1</v>
      </c>
      <c r="F60" s="49">
        <v>250</v>
      </c>
      <c r="G60" s="6">
        <f t="shared" si="0"/>
        <v>250</v>
      </c>
      <c r="H60" s="49"/>
      <c r="I60" s="50"/>
    </row>
    <row r="61" spans="1:9" ht="16.5" x14ac:dyDescent="0.3">
      <c r="A61" s="36"/>
      <c r="B61" s="51" t="s">
        <v>29</v>
      </c>
      <c r="C61" s="49">
        <v>1</v>
      </c>
      <c r="D61" s="49">
        <v>1</v>
      </c>
      <c r="E61" s="49">
        <v>1</v>
      </c>
      <c r="F61" s="49">
        <v>100</v>
      </c>
      <c r="G61" s="6">
        <f t="shared" si="0"/>
        <v>100</v>
      </c>
      <c r="H61" s="49"/>
      <c r="I61" s="50"/>
    </row>
    <row r="62" spans="1:9" ht="36" customHeight="1" x14ac:dyDescent="0.3">
      <c r="A62" s="36"/>
      <c r="B62" s="48" t="s">
        <v>113</v>
      </c>
      <c r="C62" s="54"/>
      <c r="D62" s="49"/>
      <c r="E62" s="49"/>
      <c r="F62" s="49"/>
      <c r="G62" s="6">
        <f>SUM(G57:G61)</f>
        <v>1600</v>
      </c>
      <c r="H62" s="49"/>
      <c r="I62" s="50"/>
    </row>
    <row r="63" spans="1:9" ht="25.5" customHeight="1" x14ac:dyDescent="0.3">
      <c r="A63" s="38"/>
      <c r="B63" s="62" t="s">
        <v>128</v>
      </c>
      <c r="C63" s="5" t="s">
        <v>108</v>
      </c>
      <c r="D63" s="6" t="s">
        <v>92</v>
      </c>
      <c r="E63" s="6" t="s">
        <v>93</v>
      </c>
      <c r="F63" s="6" t="s">
        <v>109</v>
      </c>
      <c r="G63" s="6" t="s">
        <v>95</v>
      </c>
      <c r="H63" s="49"/>
      <c r="I63" s="50"/>
    </row>
    <row r="64" spans="1:9" ht="16.5" x14ac:dyDescent="0.3">
      <c r="A64" s="39"/>
      <c r="B64" s="52" t="s">
        <v>129</v>
      </c>
      <c r="C64" s="49">
        <v>1</v>
      </c>
      <c r="D64" s="49">
        <v>25</v>
      </c>
      <c r="E64" s="49">
        <v>12</v>
      </c>
      <c r="F64" s="49">
        <v>15</v>
      </c>
      <c r="G64" s="6">
        <f t="shared" si="0"/>
        <v>4500</v>
      </c>
      <c r="H64" s="49"/>
      <c r="I64" s="50"/>
    </row>
    <row r="65" spans="1:9" ht="16.5" x14ac:dyDescent="0.3">
      <c r="A65" s="36"/>
      <c r="B65" s="52" t="s">
        <v>30</v>
      </c>
      <c r="C65" s="49">
        <v>1</v>
      </c>
      <c r="D65" s="49">
        <v>25</v>
      </c>
      <c r="E65" s="49">
        <v>12</v>
      </c>
      <c r="F65" s="49">
        <v>5</v>
      </c>
      <c r="G65" s="6">
        <f t="shared" si="0"/>
        <v>1500</v>
      </c>
      <c r="H65" s="49"/>
      <c r="I65" s="50"/>
    </row>
    <row r="66" spans="1:9" ht="16.5" x14ac:dyDescent="0.3">
      <c r="A66" s="36"/>
      <c r="B66" s="53" t="s">
        <v>31</v>
      </c>
      <c r="C66" s="54"/>
      <c r="D66" s="49"/>
      <c r="E66" s="49"/>
      <c r="F66" s="49"/>
      <c r="G66" s="6">
        <f>SUM(G64:G65)</f>
        <v>6000</v>
      </c>
      <c r="H66" s="49"/>
      <c r="I66" s="50"/>
    </row>
    <row r="67" spans="1:9" ht="30" x14ac:dyDescent="0.3">
      <c r="A67" s="36"/>
      <c r="B67" s="48" t="s">
        <v>115</v>
      </c>
      <c r="C67" s="49"/>
      <c r="D67" s="49"/>
      <c r="E67" s="49"/>
      <c r="F67" s="49"/>
      <c r="G67" s="6">
        <f t="shared" si="0"/>
        <v>0</v>
      </c>
      <c r="H67" s="49"/>
      <c r="I67" s="50"/>
    </row>
    <row r="68" spans="1:9" ht="16.5" x14ac:dyDescent="0.3">
      <c r="A68" s="36"/>
      <c r="B68" s="51" t="s">
        <v>116</v>
      </c>
      <c r="C68" s="49">
        <v>1</v>
      </c>
      <c r="D68" s="49">
        <v>250</v>
      </c>
      <c r="E68" s="49">
        <v>1</v>
      </c>
      <c r="F68" s="49">
        <v>5</v>
      </c>
      <c r="G68" s="6">
        <f t="shared" si="0"/>
        <v>1250</v>
      </c>
      <c r="H68" s="49"/>
      <c r="I68" s="50"/>
    </row>
    <row r="69" spans="1:9" ht="16.5" x14ac:dyDescent="0.3">
      <c r="A69" s="36"/>
      <c r="B69" s="51" t="s">
        <v>117</v>
      </c>
      <c r="C69" s="49">
        <v>1</v>
      </c>
      <c r="D69" s="49">
        <v>250</v>
      </c>
      <c r="E69" s="49">
        <v>1</v>
      </c>
      <c r="F69" s="49">
        <v>6</v>
      </c>
      <c r="G69" s="6">
        <f t="shared" ref="G69:G72" si="1">D69*E69*F69</f>
        <v>1500</v>
      </c>
      <c r="H69" s="49"/>
      <c r="I69" s="50"/>
    </row>
    <row r="70" spans="1:9" ht="16.5" x14ac:dyDescent="0.3">
      <c r="A70" s="36"/>
      <c r="B70" s="51" t="s">
        <v>118</v>
      </c>
      <c r="C70" s="49">
        <v>1</v>
      </c>
      <c r="D70" s="49">
        <v>250</v>
      </c>
      <c r="E70" s="49">
        <v>1</v>
      </c>
      <c r="F70" s="49">
        <v>5</v>
      </c>
      <c r="G70" s="6">
        <f t="shared" si="1"/>
        <v>1250</v>
      </c>
      <c r="H70" s="49"/>
      <c r="I70" s="50"/>
    </row>
    <row r="71" spans="1:9" ht="16.5" x14ac:dyDescent="0.3">
      <c r="A71" s="36"/>
      <c r="B71" s="51" t="s">
        <v>119</v>
      </c>
      <c r="C71" s="49">
        <v>1</v>
      </c>
      <c r="D71" s="49">
        <v>250</v>
      </c>
      <c r="E71" s="49">
        <v>1</v>
      </c>
      <c r="F71" s="49">
        <v>8</v>
      </c>
      <c r="G71" s="6">
        <f t="shared" si="1"/>
        <v>2000</v>
      </c>
      <c r="H71" s="49"/>
      <c r="I71" s="50"/>
    </row>
    <row r="72" spans="1:9" ht="16.5" x14ac:dyDescent="0.3">
      <c r="A72" s="36"/>
      <c r="B72" s="51" t="s">
        <v>120</v>
      </c>
      <c r="C72" s="54">
        <v>1</v>
      </c>
      <c r="D72" s="49">
        <v>250</v>
      </c>
      <c r="E72" s="49">
        <v>1</v>
      </c>
      <c r="F72" s="49">
        <v>2</v>
      </c>
      <c r="G72" s="6">
        <f t="shared" si="1"/>
        <v>500</v>
      </c>
      <c r="H72" s="49"/>
      <c r="I72" s="50"/>
    </row>
    <row r="73" spans="1:9" ht="16.5" x14ac:dyDescent="0.3">
      <c r="A73" s="36"/>
      <c r="B73" s="53" t="s">
        <v>121</v>
      </c>
      <c r="C73" s="54"/>
      <c r="D73" s="49"/>
      <c r="E73" s="49"/>
      <c r="F73" s="49"/>
      <c r="G73" s="6">
        <f>SUM(G68:G72)</f>
        <v>6500</v>
      </c>
      <c r="H73" s="49"/>
      <c r="I73" s="50"/>
    </row>
    <row r="74" spans="1:9" ht="32.25" x14ac:dyDescent="0.3">
      <c r="A74" s="36"/>
      <c r="B74" s="65" t="s">
        <v>114</v>
      </c>
      <c r="C74" s="5" t="s">
        <v>108</v>
      </c>
      <c r="D74" s="6" t="s">
        <v>92</v>
      </c>
      <c r="E74" s="6" t="s">
        <v>93</v>
      </c>
      <c r="F74" s="6" t="s">
        <v>109</v>
      </c>
      <c r="G74" s="6" t="s">
        <v>95</v>
      </c>
      <c r="H74" s="49"/>
      <c r="I74" s="50"/>
    </row>
    <row r="75" spans="1:9" ht="16.5" x14ac:dyDescent="0.3">
      <c r="A75" s="36"/>
      <c r="B75" s="51" t="s">
        <v>32</v>
      </c>
      <c r="C75" s="55">
        <v>1</v>
      </c>
      <c r="D75" s="49">
        <v>1</v>
      </c>
      <c r="E75" s="49">
        <v>1</v>
      </c>
      <c r="F75" s="49">
        <v>250</v>
      </c>
      <c r="G75" s="6">
        <f>D75*E75*F75*C75</f>
        <v>250</v>
      </c>
      <c r="H75" s="49"/>
      <c r="I75" s="50"/>
    </row>
    <row r="76" spans="1:9" ht="16.5" x14ac:dyDescent="0.3">
      <c r="A76" s="36"/>
      <c r="B76" s="51" t="s">
        <v>33</v>
      </c>
      <c r="C76" s="49">
        <v>4</v>
      </c>
      <c r="D76" s="49">
        <v>1</v>
      </c>
      <c r="E76" s="49">
        <v>1</v>
      </c>
      <c r="F76" s="49">
        <v>200</v>
      </c>
      <c r="G76" s="6">
        <f t="shared" ref="G76:G119" si="2">D76*E76*F76*C76</f>
        <v>800</v>
      </c>
      <c r="H76" s="49"/>
      <c r="I76" s="50"/>
    </row>
    <row r="77" spans="1:9" ht="16.5" x14ac:dyDescent="0.3">
      <c r="A77" s="39"/>
      <c r="B77" s="51" t="s">
        <v>34</v>
      </c>
      <c r="C77" s="55">
        <v>4</v>
      </c>
      <c r="D77" s="49">
        <v>25</v>
      </c>
      <c r="E77" s="49">
        <v>1</v>
      </c>
      <c r="F77" s="49">
        <v>15</v>
      </c>
      <c r="G77" s="6">
        <f t="shared" si="2"/>
        <v>1500</v>
      </c>
      <c r="H77" s="49"/>
      <c r="I77" s="50"/>
    </row>
    <row r="78" spans="1:9" ht="16.5" x14ac:dyDescent="0.3">
      <c r="A78" s="39"/>
      <c r="B78" s="51" t="s">
        <v>35</v>
      </c>
      <c r="C78" s="49">
        <v>4</v>
      </c>
      <c r="D78" s="49">
        <v>25</v>
      </c>
      <c r="E78" s="49">
        <v>1</v>
      </c>
      <c r="F78" s="49">
        <v>5</v>
      </c>
      <c r="G78" s="6">
        <f t="shared" si="2"/>
        <v>500</v>
      </c>
      <c r="H78" s="49"/>
      <c r="I78" s="50"/>
    </row>
    <row r="79" spans="1:9" ht="16.5" x14ac:dyDescent="0.3">
      <c r="A79" s="39"/>
      <c r="B79" s="51" t="s">
        <v>36</v>
      </c>
      <c r="C79" s="49">
        <v>4</v>
      </c>
      <c r="D79" s="49">
        <v>25</v>
      </c>
      <c r="E79" s="49">
        <v>1</v>
      </c>
      <c r="F79" s="49">
        <v>10</v>
      </c>
      <c r="G79" s="6">
        <f t="shared" si="2"/>
        <v>1000</v>
      </c>
      <c r="H79" s="49"/>
      <c r="I79" s="50"/>
    </row>
    <row r="80" spans="1:9" ht="17.25" customHeight="1" x14ac:dyDescent="0.3">
      <c r="A80" s="39"/>
      <c r="B80" s="51" t="s">
        <v>37</v>
      </c>
      <c r="C80" s="51">
        <v>1</v>
      </c>
      <c r="D80" s="49">
        <v>25</v>
      </c>
      <c r="E80" s="49">
        <v>1</v>
      </c>
      <c r="F80" s="49">
        <v>2</v>
      </c>
      <c r="G80" s="6">
        <f t="shared" si="2"/>
        <v>50</v>
      </c>
      <c r="H80" s="49"/>
      <c r="I80" s="50"/>
    </row>
    <row r="81" spans="1:9" ht="17.25" customHeight="1" x14ac:dyDescent="0.3">
      <c r="A81" s="39"/>
      <c r="B81" s="51" t="s">
        <v>130</v>
      </c>
      <c r="C81" s="49">
        <v>4</v>
      </c>
      <c r="D81" s="49">
        <v>25</v>
      </c>
      <c r="E81" s="49">
        <v>1</v>
      </c>
      <c r="F81" s="49">
        <v>20</v>
      </c>
      <c r="G81" s="6">
        <f t="shared" si="2"/>
        <v>2000</v>
      </c>
      <c r="H81" s="49"/>
      <c r="I81" s="50"/>
    </row>
    <row r="82" spans="1:9" ht="17.25" customHeight="1" x14ac:dyDescent="0.3">
      <c r="A82" s="39"/>
      <c r="B82" s="51" t="s">
        <v>54</v>
      </c>
      <c r="C82" s="49"/>
      <c r="D82" s="49"/>
      <c r="E82" s="49"/>
      <c r="F82" s="49"/>
      <c r="G82" s="6">
        <f>SUM(G75:G81)</f>
        <v>6100</v>
      </c>
      <c r="H82" s="49"/>
      <c r="I82" s="50"/>
    </row>
    <row r="83" spans="1:9" ht="16.5" x14ac:dyDescent="0.3">
      <c r="A83" s="36"/>
      <c r="B83" s="48" t="s">
        <v>39</v>
      </c>
      <c r="C83" s="49">
        <v>1</v>
      </c>
      <c r="D83" s="49">
        <v>4</v>
      </c>
      <c r="E83" s="49">
        <v>1</v>
      </c>
      <c r="F83" s="49">
        <v>10</v>
      </c>
      <c r="G83" s="6">
        <f t="shared" si="2"/>
        <v>40</v>
      </c>
      <c r="H83" s="49"/>
      <c r="I83" s="50"/>
    </row>
    <row r="84" spans="1:9" ht="16.5" x14ac:dyDescent="0.3">
      <c r="A84" s="36"/>
      <c r="B84" s="51" t="s">
        <v>40</v>
      </c>
      <c r="C84" s="49">
        <v>1</v>
      </c>
      <c r="D84" s="49">
        <v>96</v>
      </c>
      <c r="E84" s="49">
        <v>1</v>
      </c>
      <c r="F84" s="49">
        <v>5</v>
      </c>
      <c r="G84" s="6">
        <f t="shared" si="2"/>
        <v>480</v>
      </c>
      <c r="H84" s="49"/>
      <c r="I84" s="50"/>
    </row>
    <row r="85" spans="1:9" ht="16.5" x14ac:dyDescent="0.3">
      <c r="A85" s="36"/>
      <c r="B85" s="51" t="s">
        <v>41</v>
      </c>
      <c r="C85" s="49">
        <v>1</v>
      </c>
      <c r="D85" s="49">
        <v>4</v>
      </c>
      <c r="E85" s="49">
        <v>1</v>
      </c>
      <c r="F85" s="49">
        <v>10</v>
      </c>
      <c r="G85" s="6">
        <f t="shared" si="2"/>
        <v>40</v>
      </c>
      <c r="H85" s="49"/>
      <c r="I85" s="50"/>
    </row>
    <row r="86" spans="1:9" ht="16.5" x14ac:dyDescent="0.3">
      <c r="A86" s="36"/>
      <c r="B86" s="51" t="s">
        <v>42</v>
      </c>
      <c r="C86" s="54">
        <v>1</v>
      </c>
      <c r="D86" s="49">
        <v>100</v>
      </c>
      <c r="E86" s="49">
        <v>4</v>
      </c>
      <c r="F86" s="49">
        <v>5</v>
      </c>
      <c r="G86" s="6">
        <f t="shared" si="2"/>
        <v>2000</v>
      </c>
      <c r="H86" s="49"/>
      <c r="I86" s="50"/>
    </row>
    <row r="87" spans="1:9" ht="16.5" x14ac:dyDescent="0.3">
      <c r="A87" s="36"/>
      <c r="B87" s="51" t="s">
        <v>43</v>
      </c>
      <c r="C87" s="49">
        <v>1</v>
      </c>
      <c r="D87" s="49">
        <v>4</v>
      </c>
      <c r="E87" s="49">
        <v>1</v>
      </c>
      <c r="F87" s="49">
        <v>1</v>
      </c>
      <c r="G87" s="6">
        <f t="shared" si="2"/>
        <v>4</v>
      </c>
      <c r="H87" s="49"/>
      <c r="I87" s="50"/>
    </row>
    <row r="88" spans="1:9" ht="16.5" x14ac:dyDescent="0.3">
      <c r="A88" s="36"/>
      <c r="B88" s="53" t="s">
        <v>44</v>
      </c>
      <c r="C88" s="49"/>
      <c r="D88" s="49"/>
      <c r="E88" s="49"/>
      <c r="F88" s="49"/>
      <c r="G88" s="6">
        <f>SUM(G83:G87)</f>
        <v>2564</v>
      </c>
      <c r="H88" s="49"/>
      <c r="I88" s="50"/>
    </row>
    <row r="89" spans="1:9" ht="16.5" x14ac:dyDescent="0.3">
      <c r="A89" s="36"/>
      <c r="B89" s="62" t="s">
        <v>122</v>
      </c>
      <c r="C89" s="49"/>
      <c r="D89" s="49"/>
      <c r="E89" s="49"/>
      <c r="F89" s="49"/>
      <c r="G89" s="6">
        <f t="shared" si="2"/>
        <v>0</v>
      </c>
      <c r="H89" s="49"/>
      <c r="I89" s="50"/>
    </row>
    <row r="90" spans="1:9" ht="16.5" x14ac:dyDescent="0.3">
      <c r="A90" s="36"/>
      <c r="B90" s="51" t="s">
        <v>32</v>
      </c>
      <c r="C90" s="55">
        <v>1</v>
      </c>
      <c r="D90" s="49">
        <v>1</v>
      </c>
      <c r="E90" s="49">
        <v>1</v>
      </c>
      <c r="F90" s="49">
        <v>250</v>
      </c>
      <c r="G90" s="6">
        <f t="shared" si="2"/>
        <v>250</v>
      </c>
      <c r="H90" s="49"/>
      <c r="I90" s="50"/>
    </row>
    <row r="91" spans="1:9" ht="14.25" customHeight="1" x14ac:dyDescent="0.3">
      <c r="A91" s="36"/>
      <c r="B91" s="51" t="s">
        <v>45</v>
      </c>
      <c r="C91" s="49">
        <v>4</v>
      </c>
      <c r="D91" s="49">
        <v>1</v>
      </c>
      <c r="E91" s="49">
        <v>1</v>
      </c>
      <c r="F91" s="49">
        <v>200</v>
      </c>
      <c r="G91" s="6">
        <f t="shared" si="2"/>
        <v>800</v>
      </c>
      <c r="H91" s="49"/>
      <c r="I91" s="50"/>
    </row>
    <row r="92" spans="1:9" ht="16.5" x14ac:dyDescent="0.3">
      <c r="A92" s="36"/>
      <c r="B92" s="51" t="s">
        <v>34</v>
      </c>
      <c r="C92" s="55">
        <v>4</v>
      </c>
      <c r="D92" s="49">
        <v>25</v>
      </c>
      <c r="E92" s="49">
        <v>1</v>
      </c>
      <c r="F92" s="49">
        <v>15</v>
      </c>
      <c r="G92" s="6">
        <f t="shared" si="2"/>
        <v>1500</v>
      </c>
      <c r="H92" s="54">
        <f>SUM(H36:H91)</f>
        <v>0</v>
      </c>
      <c r="I92" s="50"/>
    </row>
    <row r="93" spans="1:9" ht="16.5" x14ac:dyDescent="0.3">
      <c r="A93" s="36"/>
      <c r="B93" s="51" t="s">
        <v>35</v>
      </c>
      <c r="C93" s="49">
        <v>4</v>
      </c>
      <c r="D93" s="49">
        <v>25</v>
      </c>
      <c r="E93" s="49">
        <v>1</v>
      </c>
      <c r="F93" s="49">
        <v>5</v>
      </c>
      <c r="G93" s="6">
        <f t="shared" si="2"/>
        <v>500</v>
      </c>
      <c r="H93" s="54"/>
      <c r="I93" s="50"/>
    </row>
    <row r="94" spans="1:9" ht="16.5" x14ac:dyDescent="0.3">
      <c r="A94" s="36"/>
      <c r="B94" s="51" t="s">
        <v>30</v>
      </c>
      <c r="C94" s="49">
        <v>4</v>
      </c>
      <c r="D94" s="49">
        <v>25</v>
      </c>
      <c r="E94" s="49">
        <v>1</v>
      </c>
      <c r="F94" s="49">
        <v>10</v>
      </c>
      <c r="G94" s="6">
        <f t="shared" si="2"/>
        <v>1000</v>
      </c>
      <c r="H94" s="54"/>
      <c r="I94" s="50"/>
    </row>
    <row r="95" spans="1:9" ht="22.5" customHeight="1" x14ac:dyDescent="0.3">
      <c r="A95" s="36"/>
      <c r="B95" s="51" t="s">
        <v>37</v>
      </c>
      <c r="C95" s="51">
        <v>1</v>
      </c>
      <c r="D95" s="49">
        <v>25</v>
      </c>
      <c r="E95" s="49">
        <v>1</v>
      </c>
      <c r="F95" s="49">
        <v>2</v>
      </c>
      <c r="G95" s="6">
        <f t="shared" si="2"/>
        <v>50</v>
      </c>
      <c r="H95" s="54"/>
      <c r="I95" s="50"/>
    </row>
    <row r="96" spans="1:9" ht="16.5" x14ac:dyDescent="0.3">
      <c r="A96" s="36"/>
      <c r="B96" s="53" t="s">
        <v>46</v>
      </c>
      <c r="C96" s="54"/>
      <c r="D96" s="54"/>
      <c r="E96" s="54"/>
      <c r="F96" s="54"/>
      <c r="G96" s="6">
        <f>SUM(G90:G95)</f>
        <v>4100</v>
      </c>
      <c r="H96" s="54"/>
      <c r="I96" s="50"/>
    </row>
    <row r="97" spans="1:9" ht="16.5" x14ac:dyDescent="0.3">
      <c r="A97" s="36"/>
      <c r="B97" s="53" t="s">
        <v>46</v>
      </c>
      <c r="C97" s="54"/>
      <c r="D97" s="54"/>
      <c r="E97" s="54"/>
      <c r="F97" s="54"/>
      <c r="G97" s="6"/>
      <c r="H97" s="54"/>
      <c r="I97" s="50"/>
    </row>
    <row r="98" spans="1:9" ht="16.5" x14ac:dyDescent="0.3">
      <c r="A98" s="36"/>
      <c r="B98" s="63" t="s">
        <v>123</v>
      </c>
      <c r="C98" s="49"/>
      <c r="D98" s="54"/>
      <c r="E98" s="54"/>
      <c r="F98" s="54"/>
      <c r="G98" s="6"/>
      <c r="H98" s="54"/>
      <c r="I98" s="50"/>
    </row>
    <row r="99" spans="1:9" ht="16.5" x14ac:dyDescent="0.3">
      <c r="A99" s="36"/>
      <c r="B99" s="64" t="s">
        <v>47</v>
      </c>
      <c r="C99" s="55">
        <v>1</v>
      </c>
      <c r="D99" s="49">
        <v>1</v>
      </c>
      <c r="E99" s="49">
        <v>1</v>
      </c>
      <c r="F99" s="49">
        <v>250</v>
      </c>
      <c r="G99" s="6">
        <f t="shared" si="2"/>
        <v>250</v>
      </c>
      <c r="H99" s="54"/>
      <c r="I99" s="50"/>
    </row>
    <row r="100" spans="1:9" ht="16.5" x14ac:dyDescent="0.3">
      <c r="A100" s="36"/>
      <c r="B100" s="51" t="s">
        <v>48</v>
      </c>
      <c r="C100" s="49">
        <v>4</v>
      </c>
      <c r="D100" s="49">
        <v>1</v>
      </c>
      <c r="E100" s="49">
        <v>1</v>
      </c>
      <c r="F100" s="49">
        <v>200</v>
      </c>
      <c r="G100" s="6">
        <f t="shared" si="2"/>
        <v>800</v>
      </c>
      <c r="H100" s="54"/>
      <c r="I100" s="50"/>
    </row>
    <row r="101" spans="1:9" ht="16.5" x14ac:dyDescent="0.3">
      <c r="A101" s="36"/>
      <c r="B101" s="51" t="s">
        <v>34</v>
      </c>
      <c r="C101" s="55">
        <v>4</v>
      </c>
      <c r="D101" s="49">
        <v>25</v>
      </c>
      <c r="E101" s="49">
        <v>1</v>
      </c>
      <c r="F101" s="49">
        <v>15</v>
      </c>
      <c r="G101" s="6">
        <f t="shared" si="2"/>
        <v>1500</v>
      </c>
      <c r="H101" s="54"/>
      <c r="I101" s="50"/>
    </row>
    <row r="102" spans="1:9" ht="16.5" x14ac:dyDescent="0.3">
      <c r="A102" s="36"/>
      <c r="B102" s="51" t="s">
        <v>35</v>
      </c>
      <c r="C102" s="49">
        <v>4</v>
      </c>
      <c r="D102" s="49">
        <v>25</v>
      </c>
      <c r="E102" s="49">
        <v>1</v>
      </c>
      <c r="F102" s="49">
        <v>5</v>
      </c>
      <c r="G102" s="6">
        <f t="shared" si="2"/>
        <v>500</v>
      </c>
      <c r="H102" s="54"/>
      <c r="I102" s="50"/>
    </row>
    <row r="103" spans="1:9" ht="16.5" x14ac:dyDescent="0.3">
      <c r="A103" s="36"/>
      <c r="B103" s="51" t="s">
        <v>49</v>
      </c>
      <c r="C103" s="49">
        <v>1</v>
      </c>
      <c r="D103" s="49">
        <v>25</v>
      </c>
      <c r="E103" s="49">
        <v>1</v>
      </c>
      <c r="F103" s="49">
        <v>10</v>
      </c>
      <c r="G103" s="6">
        <f t="shared" si="2"/>
        <v>250</v>
      </c>
      <c r="H103" s="54"/>
      <c r="I103" s="50"/>
    </row>
    <row r="104" spans="1:9" ht="18.75" customHeight="1" x14ac:dyDescent="0.3">
      <c r="A104" s="36"/>
      <c r="B104" s="51" t="s">
        <v>37</v>
      </c>
      <c r="C104" s="51">
        <v>1</v>
      </c>
      <c r="D104" s="49">
        <v>25</v>
      </c>
      <c r="E104" s="49">
        <v>1</v>
      </c>
      <c r="F104" s="49">
        <v>2</v>
      </c>
      <c r="G104" s="6">
        <f t="shared" si="2"/>
        <v>50</v>
      </c>
      <c r="H104" s="54"/>
      <c r="I104" s="50"/>
    </row>
    <row r="105" spans="1:9" ht="16.5" x14ac:dyDescent="0.3">
      <c r="A105" s="36"/>
      <c r="B105" s="53" t="s">
        <v>50</v>
      </c>
      <c r="C105" s="54"/>
      <c r="D105" s="54"/>
      <c r="E105" s="54"/>
      <c r="F105" s="54"/>
      <c r="G105" s="6">
        <f>SUM(G99:G104)</f>
        <v>3350</v>
      </c>
      <c r="H105" s="54"/>
      <c r="I105" s="50"/>
    </row>
    <row r="106" spans="1:9" ht="60" customHeight="1" x14ac:dyDescent="0.3">
      <c r="A106" s="36"/>
      <c r="B106" s="65" t="s">
        <v>124</v>
      </c>
      <c r="C106" s="49"/>
      <c r="D106" s="54"/>
      <c r="E106" s="54"/>
      <c r="F106" s="54"/>
      <c r="G106" s="6"/>
      <c r="H106" s="54"/>
      <c r="I106" s="50"/>
    </row>
    <row r="107" spans="1:9" ht="16.5" x14ac:dyDescent="0.3">
      <c r="A107" s="36"/>
      <c r="B107" s="51" t="s">
        <v>32</v>
      </c>
      <c r="C107" s="55">
        <v>1</v>
      </c>
      <c r="D107" s="49">
        <v>1</v>
      </c>
      <c r="E107" s="49">
        <v>1</v>
      </c>
      <c r="F107" s="49">
        <v>250</v>
      </c>
      <c r="G107" s="6">
        <f t="shared" si="2"/>
        <v>250</v>
      </c>
      <c r="H107" s="54"/>
      <c r="I107" s="50"/>
    </row>
    <row r="108" spans="1:9" ht="16.5" x14ac:dyDescent="0.3">
      <c r="A108" s="36"/>
      <c r="B108" s="51" t="s">
        <v>48</v>
      </c>
      <c r="C108" s="49">
        <v>3</v>
      </c>
      <c r="D108" s="49">
        <v>1</v>
      </c>
      <c r="E108" s="49">
        <v>1</v>
      </c>
      <c r="F108" s="49">
        <v>200</v>
      </c>
      <c r="G108" s="6">
        <f t="shared" si="2"/>
        <v>600</v>
      </c>
      <c r="H108" s="54"/>
      <c r="I108" s="50"/>
    </row>
    <row r="109" spans="1:9" ht="16.5" x14ac:dyDescent="0.3">
      <c r="A109" s="36"/>
      <c r="B109" s="51" t="s">
        <v>34</v>
      </c>
      <c r="C109" s="55">
        <v>3</v>
      </c>
      <c r="D109" s="49">
        <v>25</v>
      </c>
      <c r="E109" s="49">
        <v>1</v>
      </c>
      <c r="F109" s="49">
        <v>15</v>
      </c>
      <c r="G109" s="6">
        <f t="shared" si="2"/>
        <v>1125</v>
      </c>
      <c r="H109" s="54"/>
      <c r="I109" s="50"/>
    </row>
    <row r="110" spans="1:9" ht="16.5" x14ac:dyDescent="0.3">
      <c r="A110" s="36"/>
      <c r="B110" s="51" t="s">
        <v>35</v>
      </c>
      <c r="C110" s="49">
        <v>3</v>
      </c>
      <c r="D110" s="49">
        <v>25</v>
      </c>
      <c r="E110" s="49">
        <v>1</v>
      </c>
      <c r="F110" s="49">
        <v>5</v>
      </c>
      <c r="G110" s="6">
        <f t="shared" si="2"/>
        <v>375</v>
      </c>
      <c r="H110" s="56"/>
      <c r="I110" s="50"/>
    </row>
    <row r="111" spans="1:9" ht="16.5" x14ac:dyDescent="0.3">
      <c r="A111" s="36"/>
      <c r="B111" s="51" t="s">
        <v>51</v>
      </c>
      <c r="C111" s="49">
        <v>3</v>
      </c>
      <c r="D111" s="49">
        <v>25</v>
      </c>
      <c r="E111" s="49">
        <v>1</v>
      </c>
      <c r="F111" s="49">
        <v>10</v>
      </c>
      <c r="G111" s="6">
        <f t="shared" si="2"/>
        <v>750</v>
      </c>
      <c r="H111" s="56"/>
      <c r="I111" s="50"/>
    </row>
    <row r="112" spans="1:9" ht="43.5" x14ac:dyDescent="0.3">
      <c r="A112" s="36"/>
      <c r="B112" s="51" t="s">
        <v>52</v>
      </c>
      <c r="C112" s="51">
        <v>1</v>
      </c>
      <c r="D112" s="49">
        <v>25</v>
      </c>
      <c r="E112" s="49">
        <v>1</v>
      </c>
      <c r="F112" s="49">
        <v>2</v>
      </c>
      <c r="G112" s="6">
        <f t="shared" si="2"/>
        <v>50</v>
      </c>
      <c r="H112" s="56"/>
      <c r="I112" s="50"/>
    </row>
    <row r="113" spans="1:9" ht="16.5" x14ac:dyDescent="0.3">
      <c r="A113" s="36"/>
      <c r="B113" s="53" t="s">
        <v>46</v>
      </c>
      <c r="C113" s="54"/>
      <c r="D113" s="56"/>
      <c r="E113" s="56"/>
      <c r="F113" s="56"/>
      <c r="G113" s="6">
        <f>SUM(G107:G112)</f>
        <v>3150</v>
      </c>
      <c r="H113" s="56"/>
      <c r="I113" s="50"/>
    </row>
    <row r="114" spans="1:9" ht="30" x14ac:dyDescent="0.3">
      <c r="A114" s="36"/>
      <c r="B114" s="48" t="s">
        <v>53</v>
      </c>
      <c r="C114" s="49">
        <v>1</v>
      </c>
      <c r="D114" s="56"/>
      <c r="E114" s="56"/>
      <c r="F114" s="56"/>
      <c r="G114" s="6"/>
      <c r="H114" s="56"/>
      <c r="I114" s="50"/>
    </row>
    <row r="115" spans="1:9" ht="16.5" x14ac:dyDescent="0.3">
      <c r="A115" s="36"/>
      <c r="B115" s="51" t="s">
        <v>34</v>
      </c>
      <c r="C115" s="49">
        <v>1</v>
      </c>
      <c r="D115" s="56">
        <v>15</v>
      </c>
      <c r="E115" s="56">
        <v>4</v>
      </c>
      <c r="F115" s="56">
        <v>10</v>
      </c>
      <c r="G115" s="6">
        <f t="shared" si="2"/>
        <v>600</v>
      </c>
      <c r="H115" s="56"/>
      <c r="I115" s="50"/>
    </row>
    <row r="116" spans="1:9" ht="16.5" x14ac:dyDescent="0.3">
      <c r="A116" s="36"/>
      <c r="B116" s="51" t="s">
        <v>35</v>
      </c>
      <c r="C116" s="49">
        <v>1</v>
      </c>
      <c r="D116" s="56">
        <v>15</v>
      </c>
      <c r="E116" s="56">
        <v>4</v>
      </c>
      <c r="F116" s="56">
        <v>5</v>
      </c>
      <c r="G116" s="6">
        <f t="shared" si="2"/>
        <v>300</v>
      </c>
      <c r="H116" s="56"/>
      <c r="I116" s="50"/>
    </row>
    <row r="117" spans="1:9" ht="16.5" x14ac:dyDescent="0.3">
      <c r="A117" s="36"/>
      <c r="B117" s="51" t="s">
        <v>51</v>
      </c>
      <c r="C117" s="54">
        <v>1</v>
      </c>
      <c r="D117" s="56">
        <v>15</v>
      </c>
      <c r="E117" s="56">
        <v>4</v>
      </c>
      <c r="F117" s="56">
        <v>10</v>
      </c>
      <c r="G117" s="6">
        <f t="shared" si="2"/>
        <v>600</v>
      </c>
      <c r="H117" s="56"/>
      <c r="I117" s="50"/>
    </row>
    <row r="118" spans="1:9" ht="16.5" x14ac:dyDescent="0.3">
      <c r="A118" s="36"/>
      <c r="B118" s="53" t="s">
        <v>54</v>
      </c>
      <c r="C118" s="54"/>
      <c r="D118" s="56"/>
      <c r="E118" s="56"/>
      <c r="F118" s="56"/>
      <c r="G118" s="6">
        <f>SUM(G115:G117)</f>
        <v>1500</v>
      </c>
      <c r="H118" s="56"/>
      <c r="I118" s="50"/>
    </row>
    <row r="119" spans="1:9" ht="16.5" x14ac:dyDescent="0.3">
      <c r="A119" s="36"/>
      <c r="B119" s="48" t="s">
        <v>55</v>
      </c>
      <c r="C119" s="49"/>
      <c r="D119" s="56"/>
      <c r="E119" s="55"/>
      <c r="F119" s="56"/>
      <c r="G119" s="6">
        <f t="shared" si="2"/>
        <v>0</v>
      </c>
      <c r="H119" s="56"/>
      <c r="I119" s="50"/>
    </row>
    <row r="120" spans="1:9" ht="16.5" x14ac:dyDescent="0.3">
      <c r="A120" s="36"/>
      <c r="B120" s="51" t="s">
        <v>56</v>
      </c>
      <c r="C120" s="49">
        <v>1</v>
      </c>
      <c r="D120" s="56">
        <v>1</v>
      </c>
      <c r="E120" s="55">
        <v>2</v>
      </c>
      <c r="F120" s="56">
        <v>250</v>
      </c>
      <c r="G120" s="6">
        <f t="shared" ref="G120:G129" si="3">D120*E120*F120*C120</f>
        <v>500</v>
      </c>
      <c r="H120" s="56"/>
      <c r="I120" s="50"/>
    </row>
    <row r="121" spans="1:9" ht="16.5" x14ac:dyDescent="0.3">
      <c r="A121" s="36"/>
      <c r="B121" s="51" t="s">
        <v>38</v>
      </c>
      <c r="C121" s="49">
        <v>1</v>
      </c>
      <c r="D121" s="56">
        <v>100</v>
      </c>
      <c r="E121" s="55">
        <v>2</v>
      </c>
      <c r="F121" s="56">
        <v>5</v>
      </c>
      <c r="G121" s="6">
        <f t="shared" si="3"/>
        <v>1000</v>
      </c>
      <c r="H121" s="56"/>
      <c r="I121" s="50"/>
    </row>
    <row r="122" spans="1:9" ht="16.5" x14ac:dyDescent="0.3">
      <c r="A122" s="36"/>
      <c r="B122" s="51" t="s">
        <v>57</v>
      </c>
      <c r="C122" s="49">
        <v>1</v>
      </c>
      <c r="D122" s="56">
        <v>1</v>
      </c>
      <c r="E122" s="55">
        <v>2</v>
      </c>
      <c r="F122" s="56">
        <v>100</v>
      </c>
      <c r="G122" s="6">
        <f t="shared" si="3"/>
        <v>200</v>
      </c>
      <c r="H122" s="56"/>
      <c r="I122" s="50"/>
    </row>
    <row r="123" spans="1:9" ht="29.25" x14ac:dyDescent="0.3">
      <c r="A123" s="36"/>
      <c r="B123" s="52" t="s">
        <v>58</v>
      </c>
      <c r="C123" s="49">
        <v>1</v>
      </c>
      <c r="D123" s="56">
        <v>1</v>
      </c>
      <c r="E123" s="56">
        <v>2</v>
      </c>
      <c r="F123" s="56">
        <v>250</v>
      </c>
      <c r="G123" s="6">
        <f t="shared" si="3"/>
        <v>500</v>
      </c>
      <c r="H123" s="56"/>
      <c r="I123" s="50"/>
    </row>
    <row r="124" spans="1:9" ht="16.5" x14ac:dyDescent="0.3">
      <c r="A124" s="36"/>
      <c r="B124" s="51" t="s">
        <v>59</v>
      </c>
      <c r="C124" s="49">
        <v>1</v>
      </c>
      <c r="D124" s="56">
        <v>1</v>
      </c>
      <c r="E124" s="56">
        <v>2</v>
      </c>
      <c r="F124" s="56">
        <v>150</v>
      </c>
      <c r="G124" s="6">
        <f t="shared" si="3"/>
        <v>300</v>
      </c>
      <c r="H124" s="56"/>
      <c r="I124" s="50"/>
    </row>
    <row r="125" spans="1:9" ht="16.5" x14ac:dyDescent="0.3">
      <c r="A125" s="36"/>
      <c r="B125" s="53" t="s">
        <v>54</v>
      </c>
      <c r="C125" s="54"/>
      <c r="D125" s="56"/>
      <c r="E125" s="56"/>
      <c r="F125" s="56"/>
      <c r="G125" s="6">
        <f>SUM(G120:G124)</f>
        <v>2500</v>
      </c>
      <c r="H125" s="56"/>
      <c r="I125" s="50"/>
    </row>
    <row r="126" spans="1:9" ht="16.5" x14ac:dyDescent="0.3">
      <c r="A126" s="58"/>
      <c r="B126" s="59"/>
      <c r="C126" s="49"/>
      <c r="D126" s="49"/>
      <c r="E126" s="49"/>
      <c r="F126" s="49"/>
      <c r="G126" s="6"/>
      <c r="H126" s="49"/>
      <c r="I126" s="50"/>
    </row>
    <row r="127" spans="1:9" ht="58.5" x14ac:dyDescent="0.3">
      <c r="A127" s="58"/>
      <c r="B127" s="60" t="s">
        <v>125</v>
      </c>
      <c r="C127" s="49">
        <v>1</v>
      </c>
      <c r="D127" s="49">
        <v>15</v>
      </c>
      <c r="E127" s="49">
        <v>4</v>
      </c>
      <c r="F127" s="49">
        <v>20</v>
      </c>
      <c r="G127" s="6">
        <f t="shared" si="3"/>
        <v>1200</v>
      </c>
      <c r="H127" s="49"/>
      <c r="I127" s="50"/>
    </row>
    <row r="128" spans="1:9" ht="30" x14ac:dyDescent="0.3">
      <c r="A128" s="58"/>
      <c r="B128" s="60" t="s">
        <v>126</v>
      </c>
      <c r="C128" s="49">
        <v>1</v>
      </c>
      <c r="D128" s="49">
        <v>15</v>
      </c>
      <c r="E128" s="49">
        <v>4</v>
      </c>
      <c r="F128" s="49">
        <v>20</v>
      </c>
      <c r="G128" s="6">
        <f t="shared" si="3"/>
        <v>1200</v>
      </c>
      <c r="H128" s="49"/>
      <c r="I128" s="50"/>
    </row>
    <row r="129" spans="1:9" ht="16.5" x14ac:dyDescent="0.3">
      <c r="A129" s="58"/>
      <c r="B129" s="57" t="s">
        <v>60</v>
      </c>
      <c r="C129" s="49"/>
      <c r="D129" s="49"/>
      <c r="E129" s="49"/>
      <c r="F129" s="49"/>
      <c r="G129" s="6">
        <f t="shared" si="3"/>
        <v>0</v>
      </c>
      <c r="H129" s="49"/>
      <c r="I129" s="50"/>
    </row>
    <row r="130" spans="1:9" ht="16.5" x14ac:dyDescent="0.3">
      <c r="A130" s="40"/>
      <c r="B130" s="24" t="s">
        <v>61</v>
      </c>
      <c r="C130" s="8"/>
      <c r="D130" s="9"/>
      <c r="E130" s="9"/>
      <c r="F130" s="9"/>
      <c r="G130" s="6">
        <f>G128+G127+G125+G118+G113+G105+G96+G88+G82+G73+G66+G62+G29+G38+G49</f>
        <v>54624</v>
      </c>
      <c r="H130" s="9"/>
      <c r="I130" s="31"/>
    </row>
    <row r="131" spans="1:9" ht="16.5" x14ac:dyDescent="0.3">
      <c r="A131" s="40"/>
      <c r="B131" s="25"/>
      <c r="C131" s="8"/>
      <c r="D131" s="9"/>
      <c r="E131" s="9"/>
      <c r="F131" s="9"/>
      <c r="G131" s="9"/>
      <c r="H131" s="9"/>
      <c r="I131" s="31"/>
    </row>
    <row r="132" spans="1:9" ht="16.5" x14ac:dyDescent="0.3">
      <c r="A132" s="40"/>
      <c r="B132" s="26" t="s">
        <v>62</v>
      </c>
      <c r="C132" s="8">
        <v>0</v>
      </c>
      <c r="D132" s="9"/>
      <c r="E132" s="9"/>
      <c r="F132" s="9"/>
      <c r="G132" s="9">
        <f>G20+G26</f>
        <v>44596.800000000003</v>
      </c>
      <c r="H132" s="9"/>
      <c r="I132" s="31"/>
    </row>
    <row r="133" spans="1:9" ht="16.5" x14ac:dyDescent="0.3">
      <c r="A133" s="40"/>
      <c r="B133" s="27"/>
      <c r="C133" s="8"/>
      <c r="D133" s="9"/>
      <c r="E133" s="9"/>
      <c r="F133" s="9"/>
      <c r="G133" s="9"/>
      <c r="H133" s="9"/>
      <c r="I133" s="31"/>
    </row>
    <row r="134" spans="1:9" ht="16.5" x14ac:dyDescent="0.3">
      <c r="A134" s="40"/>
      <c r="B134" s="27" t="s">
        <v>63</v>
      </c>
      <c r="C134" s="8"/>
      <c r="D134" s="9"/>
      <c r="E134" s="9"/>
      <c r="F134" s="9">
        <f>F130+F49+F20</f>
        <v>0</v>
      </c>
      <c r="G134" s="9">
        <f>G132+G130</f>
        <v>99220.800000000003</v>
      </c>
      <c r="H134" s="9"/>
      <c r="I134" s="31"/>
    </row>
    <row r="135" spans="1:9" ht="16.5" x14ac:dyDescent="0.3">
      <c r="A135" s="40"/>
      <c r="B135" s="27"/>
      <c r="C135" s="8"/>
      <c r="D135" s="9"/>
      <c r="E135" s="9"/>
      <c r="F135" s="9">
        <f>+F134</f>
        <v>0</v>
      </c>
      <c r="G135" s="9"/>
      <c r="H135" s="9"/>
      <c r="I135" s="31"/>
    </row>
    <row r="136" spans="1:9" ht="15.75" x14ac:dyDescent="0.25">
      <c r="A136" s="40"/>
      <c r="B136" s="42"/>
      <c r="C136" s="43"/>
      <c r="D136" s="41"/>
      <c r="E136" s="41"/>
      <c r="F136" s="41"/>
      <c r="G136" s="41"/>
      <c r="H136" s="41"/>
      <c r="I136" s="41"/>
    </row>
    <row r="137" spans="1:9" ht="15.75" x14ac:dyDescent="0.25">
      <c r="A137" s="40"/>
      <c r="B137" s="42"/>
      <c r="C137" s="43"/>
      <c r="D137" s="41"/>
      <c r="E137" s="41"/>
      <c r="F137" s="41"/>
      <c r="G137" s="41"/>
      <c r="H137" s="41"/>
      <c r="I137" s="41"/>
    </row>
    <row r="138" spans="1:9" ht="15.75" x14ac:dyDescent="0.25">
      <c r="A138" s="40"/>
      <c r="B138" s="42"/>
      <c r="C138" s="43"/>
      <c r="D138" s="41"/>
      <c r="E138" s="41"/>
      <c r="F138" s="41"/>
      <c r="G138" s="41"/>
      <c r="H138" s="41"/>
      <c r="I138" s="41"/>
    </row>
    <row r="139" spans="1:9" ht="16.5" x14ac:dyDescent="0.3">
      <c r="A139" s="40"/>
      <c r="B139" s="42"/>
      <c r="C139" s="43"/>
      <c r="D139" s="41"/>
      <c r="E139" s="44"/>
      <c r="F139" s="44"/>
      <c r="G139" s="44"/>
      <c r="H139" s="44"/>
      <c r="I139" s="44"/>
    </row>
    <row r="140" spans="1:9" ht="15.75" x14ac:dyDescent="0.25">
      <c r="A140" s="40"/>
      <c r="B140" s="42"/>
      <c r="C140" s="43"/>
      <c r="D140" s="41"/>
      <c r="E140" s="45"/>
      <c r="F140" s="45"/>
      <c r="G140" s="45"/>
      <c r="H140" s="45"/>
      <c r="I140" s="45"/>
    </row>
    <row r="141" spans="1:9" ht="15.75" x14ac:dyDescent="0.25">
      <c r="A141" s="40"/>
      <c r="B141" s="42"/>
      <c r="C141" s="43"/>
      <c r="D141" s="41"/>
      <c r="E141" s="45"/>
      <c r="F141" s="45"/>
      <c r="G141" s="45"/>
      <c r="H141" s="45"/>
      <c r="I141" s="45"/>
    </row>
    <row r="142" spans="1:9" ht="15.75" x14ac:dyDescent="0.25">
      <c r="A142" s="40"/>
      <c r="B142" s="42"/>
      <c r="C142" s="43"/>
      <c r="D142" s="41"/>
      <c r="E142" s="41"/>
      <c r="F142" s="41"/>
      <c r="G142" s="41"/>
      <c r="H142" s="41"/>
      <c r="I142" s="41"/>
    </row>
    <row r="143" spans="1:9" ht="15.75" x14ac:dyDescent="0.25">
      <c r="A143" s="40"/>
      <c r="B143" s="42"/>
      <c r="C143" s="43"/>
      <c r="D143" s="41"/>
      <c r="E143" s="41"/>
      <c r="F143" s="41"/>
      <c r="G143" s="41"/>
      <c r="H143" s="41"/>
      <c r="I143" s="41"/>
    </row>
    <row r="144" spans="1:9" ht="15.75" x14ac:dyDescent="0.25">
      <c r="A144" s="40"/>
      <c r="B144" s="42"/>
      <c r="C144" s="43"/>
      <c r="D144" s="41"/>
      <c r="E144" s="41"/>
      <c r="F144" s="41"/>
      <c r="G144" s="41"/>
      <c r="H144" s="41"/>
      <c r="I144" s="41"/>
    </row>
    <row r="145" spans="1:9" ht="15.75" x14ac:dyDescent="0.25">
      <c r="A145" s="40"/>
      <c r="B145" s="42"/>
      <c r="C145" s="43"/>
      <c r="D145" s="41"/>
      <c r="E145" s="41"/>
      <c r="F145" s="41"/>
      <c r="G145" s="41"/>
      <c r="H145" s="41"/>
      <c r="I145" s="41"/>
    </row>
    <row r="146" spans="1:9" ht="15.75" x14ac:dyDescent="0.25">
      <c r="A146" s="40"/>
      <c r="B146" s="42"/>
      <c r="C146" s="43"/>
      <c r="D146" s="41"/>
      <c r="E146" s="41"/>
      <c r="F146" s="41"/>
      <c r="G146" s="41"/>
      <c r="H146" s="41"/>
      <c r="I146" s="41"/>
    </row>
    <row r="147" spans="1:9" ht="15.75" x14ac:dyDescent="0.25">
      <c r="A147" s="46"/>
      <c r="B147" s="47"/>
      <c r="C147" s="22"/>
      <c r="D147" s="23"/>
      <c r="E147" s="23"/>
      <c r="F147" s="23"/>
      <c r="G147" s="23"/>
      <c r="H147" s="23"/>
      <c r="I147" s="23"/>
    </row>
  </sheetData>
  <mergeCells count="7">
    <mergeCell ref="F9:G9"/>
    <mergeCell ref="C4:F4"/>
    <mergeCell ref="C5:F5"/>
    <mergeCell ref="C6:F6"/>
    <mergeCell ref="C7:I7"/>
    <mergeCell ref="D8:G8"/>
    <mergeCell ref="H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 laptop</cp:lastModifiedBy>
  <dcterms:created xsi:type="dcterms:W3CDTF">2017-03-03T09:14:07Z</dcterms:created>
  <dcterms:modified xsi:type="dcterms:W3CDTF">2017-03-03T12:15:57Z</dcterms:modified>
</cp:coreProperties>
</file>