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1"/>
  </bookViews>
  <sheets>
    <sheet name="Sheet1" sheetId="1" r:id="rId1"/>
    <sheet name="Revise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<sst xmlns="http://schemas.openxmlformats.org/spreadsheetml/2006/main" count="66" uniqueCount="39">
  <si>
    <t>Poverty Eradication Program (PEP)</t>
  </si>
  <si>
    <t>Sl.</t>
  </si>
  <si>
    <t>Descriptions</t>
  </si>
  <si>
    <t>Unit</t>
  </si>
  <si>
    <t>Amount (BDT)</t>
  </si>
  <si>
    <t>Total (BDT)</t>
  </si>
  <si>
    <t>Total (USD)</t>
  </si>
  <si>
    <t>Agreement cost</t>
  </si>
  <si>
    <t>Purchase of saplings</t>
  </si>
  <si>
    <t>Bamboo purchase to support the saplings</t>
  </si>
  <si>
    <t>Plantation costs</t>
  </si>
  <si>
    <t>Sapling purchase for gap filling</t>
  </si>
  <si>
    <t>Other expenditures</t>
  </si>
  <si>
    <t>One kilometer</t>
  </si>
  <si>
    <t>1 kilometer</t>
  </si>
  <si>
    <t>1,000*20/-</t>
  </si>
  <si>
    <t>1,000*3/-</t>
  </si>
  <si>
    <t>1,000*5/-</t>
  </si>
  <si>
    <t>1 person*1,500/-</t>
  </si>
  <si>
    <t>200*20/-</t>
  </si>
  <si>
    <t>Liaison Office: J/9, Block-E, Kazi Nazrul Islam Road, Mohammadpur, Dhaka</t>
  </si>
  <si>
    <t>1st year</t>
  </si>
  <si>
    <t>2nd year</t>
  </si>
  <si>
    <t>3rd year</t>
  </si>
  <si>
    <t>Sapling transportation cost</t>
  </si>
  <si>
    <t>Salary of tree caretakers</t>
  </si>
  <si>
    <t>Purchase of rope, weeding &amp; irrigation implements, etc.</t>
  </si>
  <si>
    <t>36 months budget for 45 kilometers roadside plantations</t>
  </si>
  <si>
    <t>Total (36 months)</t>
  </si>
  <si>
    <t>45 kilometers</t>
  </si>
  <si>
    <t>PEP Staff/Admin @ $100 p.m. x 36</t>
  </si>
  <si>
    <t>Grand Total</t>
  </si>
  <si>
    <t>For 45 kilometers</t>
  </si>
  <si>
    <t>1,000*23/-</t>
  </si>
  <si>
    <t>1,000*3.45/-</t>
  </si>
  <si>
    <t>1,000*5.75/-</t>
  </si>
  <si>
    <t>200*23/-</t>
  </si>
  <si>
    <t>1 person*1,725/-</t>
  </si>
  <si>
    <t>2,80,800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</si>
</sst>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42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165" fontId="3" fillId="24" borderId="10" xfId="42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2" fillId="0" borderId="10" xfId="42" applyNumberFormat="1" applyFont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vertical="center" wrapText="1"/>
    </xf>
    <xf numFmtId="41" fontId="6" fillId="24" borderId="10" xfId="0" applyNumberFormat="1" applyFont="1" applyFill="1" applyBorder="1" applyAlignment="1">
      <alignment/>
    </xf>
    <xf numFmtId="41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center" wrapText="1"/>
    </xf>
    <xf numFmtId="165" fontId="6" fillId="24" borderId="10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166" fontId="2" fillId="0" borderId="10" xfId="0" applyNumberFormat="1" applyFont="1" applyBorder="1" applyAlignment="1">
      <alignment/>
    </xf>
    <xf numFmtId="166" fontId="3" fillId="24" borderId="10" xfId="42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31.421875" style="0" customWidth="1"/>
    <col min="3" max="3" width="16.7109375" style="0" customWidth="1"/>
    <col min="4" max="4" width="12.421875" style="0" customWidth="1"/>
    <col min="5" max="5" width="10.140625" style="0" customWidth="1"/>
    <col min="6" max="6" width="11.7109375" style="0" customWidth="1"/>
    <col min="7" max="7" width="10.28125" style="0" customWidth="1"/>
    <col min="8" max="9" width="9.421875" style="0" customWidth="1"/>
    <col min="10" max="10" width="11.57421875" style="0" customWidth="1"/>
    <col min="11" max="11" width="9.7109375" style="0" customWidth="1"/>
    <col min="12" max="12" width="9.57421875" style="0" customWidth="1"/>
    <col min="13" max="13" width="10.28125" style="0" bestFit="1" customWidth="1"/>
  </cols>
  <sheetData>
    <row r="1" spans="1:12" ht="16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8.75" customHeight="1">
      <c r="A5" s="25" t="s">
        <v>1</v>
      </c>
      <c r="B5" s="25" t="s">
        <v>2</v>
      </c>
      <c r="C5" s="25" t="s">
        <v>3</v>
      </c>
      <c r="D5" s="25" t="s">
        <v>4</v>
      </c>
      <c r="E5" s="25"/>
      <c r="F5" s="25"/>
      <c r="G5" s="25"/>
      <c r="H5" s="25"/>
      <c r="I5" s="11"/>
      <c r="J5" s="25" t="s">
        <v>5</v>
      </c>
      <c r="K5" s="25"/>
      <c r="L5" s="25" t="s">
        <v>6</v>
      </c>
      <c r="M5" s="26"/>
    </row>
    <row r="6" spans="1:13" ht="15.75">
      <c r="A6" s="25"/>
      <c r="B6" s="25"/>
      <c r="C6" s="25"/>
      <c r="D6" s="11" t="s">
        <v>21</v>
      </c>
      <c r="E6" s="11"/>
      <c r="F6" s="11" t="s">
        <v>22</v>
      </c>
      <c r="G6" s="11"/>
      <c r="H6" s="11" t="s">
        <v>23</v>
      </c>
      <c r="I6" s="11"/>
      <c r="J6" s="25"/>
      <c r="K6" s="25"/>
      <c r="L6" s="25"/>
      <c r="M6" s="26"/>
    </row>
    <row r="7" spans="1:13" ht="15.75">
      <c r="A7" s="4">
        <v>1</v>
      </c>
      <c r="B7" s="2" t="s">
        <v>7</v>
      </c>
      <c r="C7" s="5" t="s">
        <v>14</v>
      </c>
      <c r="D7" s="6">
        <v>600</v>
      </c>
      <c r="E7" s="6">
        <f>D7*1.15</f>
        <v>690</v>
      </c>
      <c r="F7" s="6">
        <v>0</v>
      </c>
      <c r="G7" s="6">
        <f>F7*1.15</f>
        <v>0</v>
      </c>
      <c r="H7" s="6">
        <v>0</v>
      </c>
      <c r="I7" s="6">
        <f>H7*1.15</f>
        <v>0</v>
      </c>
      <c r="J7" s="6">
        <f>D7+F7+H7</f>
        <v>600</v>
      </c>
      <c r="K7" s="6">
        <f>E7+G7+I7</f>
        <v>690</v>
      </c>
      <c r="L7" s="12">
        <f>J7/78</f>
        <v>7.6923076923076925</v>
      </c>
      <c r="M7" s="13">
        <f>L7*1.15</f>
        <v>8.846153846153845</v>
      </c>
    </row>
    <row r="8" spans="1:13" ht="15.75">
      <c r="A8" s="4">
        <v>2</v>
      </c>
      <c r="B8" s="2" t="s">
        <v>8</v>
      </c>
      <c r="C8" s="5" t="s">
        <v>15</v>
      </c>
      <c r="D8" s="6">
        <v>20000</v>
      </c>
      <c r="E8" s="6">
        <f aca="true" t="shared" si="0" ref="E8:E15">D8*1.15</f>
        <v>23000</v>
      </c>
      <c r="F8" s="6">
        <v>0</v>
      </c>
      <c r="G8" s="6">
        <f aca="true" t="shared" si="1" ref="G8:G15">F8*1.15</f>
        <v>0</v>
      </c>
      <c r="H8" s="6">
        <v>0</v>
      </c>
      <c r="I8" s="6">
        <f aca="true" t="shared" si="2" ref="I8:I15">H8*1.15</f>
        <v>0</v>
      </c>
      <c r="J8" s="6">
        <f aca="true" t="shared" si="3" ref="J8:J15">D8+F8+H8</f>
        <v>20000</v>
      </c>
      <c r="K8" s="6">
        <f aca="true" t="shared" si="4" ref="K8:K15">E8+G8+I8</f>
        <v>23000</v>
      </c>
      <c r="L8" s="12">
        <f aca="true" t="shared" si="5" ref="L8:L15">J8/78</f>
        <v>256.4102564102564</v>
      </c>
      <c r="M8" s="13">
        <f aca="true" t="shared" si="6" ref="M8:M15">L8*1.15</f>
        <v>294.87179487179486</v>
      </c>
    </row>
    <row r="9" spans="1:13" ht="15.75">
      <c r="A9" s="4">
        <v>3</v>
      </c>
      <c r="B9" s="2" t="s">
        <v>10</v>
      </c>
      <c r="C9" s="5" t="s">
        <v>16</v>
      </c>
      <c r="D9" s="6">
        <v>3000</v>
      </c>
      <c r="E9" s="6">
        <f t="shared" si="0"/>
        <v>3449.9999999999995</v>
      </c>
      <c r="F9" s="6">
        <v>1000</v>
      </c>
      <c r="G9" s="6">
        <f t="shared" si="1"/>
        <v>1150</v>
      </c>
      <c r="H9" s="6">
        <v>0</v>
      </c>
      <c r="I9" s="6">
        <f t="shared" si="2"/>
        <v>0</v>
      </c>
      <c r="J9" s="6">
        <f t="shared" si="3"/>
        <v>4000</v>
      </c>
      <c r="K9" s="6">
        <f t="shared" si="4"/>
        <v>4600</v>
      </c>
      <c r="L9" s="12">
        <f>J9/78</f>
        <v>51.282051282051285</v>
      </c>
      <c r="M9" s="13">
        <f t="shared" si="6"/>
        <v>58.97435897435897</v>
      </c>
    </row>
    <row r="10" spans="1:13" ht="31.5">
      <c r="A10" s="4">
        <v>4</v>
      </c>
      <c r="B10" s="2" t="s">
        <v>9</v>
      </c>
      <c r="C10" s="5" t="s">
        <v>17</v>
      </c>
      <c r="D10" s="6">
        <v>5000</v>
      </c>
      <c r="E10" s="6">
        <f t="shared" si="0"/>
        <v>5750</v>
      </c>
      <c r="F10" s="6">
        <v>0</v>
      </c>
      <c r="G10" s="6">
        <f t="shared" si="1"/>
        <v>0</v>
      </c>
      <c r="H10" s="6">
        <v>0</v>
      </c>
      <c r="I10" s="6">
        <f t="shared" si="2"/>
        <v>0</v>
      </c>
      <c r="J10" s="6">
        <f t="shared" si="3"/>
        <v>5000</v>
      </c>
      <c r="K10" s="6">
        <f t="shared" si="4"/>
        <v>5750</v>
      </c>
      <c r="L10" s="12">
        <f t="shared" si="5"/>
        <v>64.1025641025641</v>
      </c>
      <c r="M10" s="13">
        <f t="shared" si="6"/>
        <v>73.71794871794872</v>
      </c>
    </row>
    <row r="11" spans="1:13" ht="31.5">
      <c r="A11" s="4">
        <v>5</v>
      </c>
      <c r="B11" s="2" t="s">
        <v>26</v>
      </c>
      <c r="C11" s="5"/>
      <c r="D11" s="6">
        <v>600</v>
      </c>
      <c r="E11" s="6">
        <f t="shared" si="0"/>
        <v>690</v>
      </c>
      <c r="F11" s="6">
        <v>200</v>
      </c>
      <c r="G11" s="6">
        <f t="shared" si="1"/>
        <v>229.99999999999997</v>
      </c>
      <c r="H11" s="6">
        <v>0</v>
      </c>
      <c r="I11" s="6">
        <f t="shared" si="2"/>
        <v>0</v>
      </c>
      <c r="J11" s="6">
        <f t="shared" si="3"/>
        <v>800</v>
      </c>
      <c r="K11" s="6">
        <f t="shared" si="4"/>
        <v>920</v>
      </c>
      <c r="L11" s="12">
        <f t="shared" si="5"/>
        <v>10.256410256410257</v>
      </c>
      <c r="M11" s="13">
        <f t="shared" si="6"/>
        <v>11.794871794871796</v>
      </c>
    </row>
    <row r="12" spans="1:13" ht="15.75">
      <c r="A12" s="4">
        <v>6</v>
      </c>
      <c r="B12" s="2" t="s">
        <v>24</v>
      </c>
      <c r="C12" s="7">
        <v>1000</v>
      </c>
      <c r="D12" s="6">
        <v>1500</v>
      </c>
      <c r="E12" s="6">
        <f t="shared" si="0"/>
        <v>1724.9999999999998</v>
      </c>
      <c r="F12" s="6">
        <v>300</v>
      </c>
      <c r="G12" s="6">
        <f t="shared" si="1"/>
        <v>345</v>
      </c>
      <c r="H12" s="6">
        <v>0</v>
      </c>
      <c r="I12" s="6">
        <f t="shared" si="2"/>
        <v>0</v>
      </c>
      <c r="J12" s="6">
        <f t="shared" si="3"/>
        <v>1800</v>
      </c>
      <c r="K12" s="6">
        <f t="shared" si="4"/>
        <v>2070</v>
      </c>
      <c r="L12" s="12">
        <f t="shared" si="5"/>
        <v>23.076923076923077</v>
      </c>
      <c r="M12" s="13">
        <f t="shared" si="6"/>
        <v>26.538461538461537</v>
      </c>
    </row>
    <row r="13" spans="1:13" ht="15.75">
      <c r="A13" s="4">
        <v>7</v>
      </c>
      <c r="B13" s="2" t="s">
        <v>25</v>
      </c>
      <c r="C13" s="5" t="s">
        <v>18</v>
      </c>
      <c r="D13" s="6">
        <v>9000</v>
      </c>
      <c r="E13" s="6">
        <f t="shared" si="0"/>
        <v>10350</v>
      </c>
      <c r="F13" s="6">
        <v>18000</v>
      </c>
      <c r="G13" s="6">
        <f t="shared" si="1"/>
        <v>20700</v>
      </c>
      <c r="H13" s="6">
        <v>18000</v>
      </c>
      <c r="I13" s="6">
        <f t="shared" si="2"/>
        <v>20700</v>
      </c>
      <c r="J13" s="6">
        <f t="shared" si="3"/>
        <v>45000</v>
      </c>
      <c r="K13" s="6">
        <f t="shared" si="4"/>
        <v>51750</v>
      </c>
      <c r="L13" s="12">
        <f t="shared" si="5"/>
        <v>576.9230769230769</v>
      </c>
      <c r="M13" s="13">
        <f t="shared" si="6"/>
        <v>663.4615384615383</v>
      </c>
    </row>
    <row r="14" spans="1:13" ht="15.75">
      <c r="A14" s="4">
        <v>8</v>
      </c>
      <c r="B14" s="14" t="s">
        <v>12</v>
      </c>
      <c r="C14" s="5"/>
      <c r="D14" s="6">
        <v>1000</v>
      </c>
      <c r="E14" s="6">
        <f t="shared" si="0"/>
        <v>1150</v>
      </c>
      <c r="F14" s="6">
        <v>500</v>
      </c>
      <c r="G14" s="6">
        <f t="shared" si="1"/>
        <v>575</v>
      </c>
      <c r="H14" s="6">
        <v>500</v>
      </c>
      <c r="I14" s="6">
        <f t="shared" si="2"/>
        <v>575</v>
      </c>
      <c r="J14" s="6">
        <f t="shared" si="3"/>
        <v>2000</v>
      </c>
      <c r="K14" s="6">
        <f t="shared" si="4"/>
        <v>2300</v>
      </c>
      <c r="L14" s="12">
        <f t="shared" si="5"/>
        <v>25.641025641025642</v>
      </c>
      <c r="M14" s="13">
        <f t="shared" si="6"/>
        <v>29.487179487179485</v>
      </c>
    </row>
    <row r="15" spans="1:13" ht="15.75">
      <c r="A15" s="4">
        <v>9</v>
      </c>
      <c r="B15" s="2" t="s">
        <v>11</v>
      </c>
      <c r="C15" s="5" t="s">
        <v>19</v>
      </c>
      <c r="D15" s="6">
        <v>0</v>
      </c>
      <c r="E15" s="6">
        <f t="shared" si="0"/>
        <v>0</v>
      </c>
      <c r="F15" s="6">
        <v>4000</v>
      </c>
      <c r="G15" s="6">
        <f t="shared" si="1"/>
        <v>4600</v>
      </c>
      <c r="H15" s="6">
        <v>0</v>
      </c>
      <c r="I15" s="6">
        <f t="shared" si="2"/>
        <v>0</v>
      </c>
      <c r="J15" s="6">
        <f t="shared" si="3"/>
        <v>4000</v>
      </c>
      <c r="K15" s="6">
        <f t="shared" si="4"/>
        <v>4600</v>
      </c>
      <c r="L15" s="12">
        <f t="shared" si="5"/>
        <v>51.282051282051285</v>
      </c>
      <c r="M15" s="13">
        <f t="shared" si="6"/>
        <v>58.97435897435897</v>
      </c>
    </row>
    <row r="16" spans="1:13" ht="15.75">
      <c r="A16" s="8"/>
      <c r="B16" s="9" t="s">
        <v>28</v>
      </c>
      <c r="C16" s="8" t="s">
        <v>13</v>
      </c>
      <c r="D16" s="10">
        <f aca="true" t="shared" si="7" ref="D16:K16">SUM(D7:D15)</f>
        <v>40700</v>
      </c>
      <c r="E16" s="10">
        <f t="shared" si="7"/>
        <v>46805</v>
      </c>
      <c r="F16" s="10">
        <f t="shared" si="7"/>
        <v>24000</v>
      </c>
      <c r="G16" s="10">
        <f t="shared" si="7"/>
        <v>27600</v>
      </c>
      <c r="H16" s="10">
        <f t="shared" si="7"/>
        <v>18500</v>
      </c>
      <c r="I16" s="10">
        <f t="shared" si="7"/>
        <v>21275</v>
      </c>
      <c r="J16" s="10">
        <f t="shared" si="7"/>
        <v>83200</v>
      </c>
      <c r="K16" s="10">
        <f t="shared" si="7"/>
        <v>95680</v>
      </c>
      <c r="L16" s="10">
        <v>1067</v>
      </c>
      <c r="M16" s="10">
        <v>1227</v>
      </c>
    </row>
    <row r="17" spans="1:13" ht="15.75">
      <c r="A17" s="15"/>
      <c r="B17" s="15"/>
      <c r="C17" s="8" t="s">
        <v>29</v>
      </c>
      <c r="D17" s="16">
        <f>D16*45</f>
        <v>1831500</v>
      </c>
      <c r="E17" s="8"/>
      <c r="F17" s="16">
        <f>F16*45</f>
        <v>1080000</v>
      </c>
      <c r="G17" s="8"/>
      <c r="H17" s="16">
        <f>H16*45</f>
        <v>832500</v>
      </c>
      <c r="I17" s="8"/>
      <c r="J17" s="16">
        <f>J16*45</f>
        <v>3744000</v>
      </c>
      <c r="K17" s="8"/>
      <c r="L17" s="16">
        <f>L16*45</f>
        <v>48015</v>
      </c>
      <c r="M17" s="17">
        <f>M16*45</f>
        <v>55215</v>
      </c>
    </row>
    <row r="18" spans="1:13" ht="16.5" customHeight="1">
      <c r="A18" s="19"/>
      <c r="B18" s="19" t="s">
        <v>30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>
        <v>10800</v>
      </c>
    </row>
    <row r="19" spans="1:13" ht="15.75" customHeight="1">
      <c r="A19" s="19"/>
      <c r="B19" s="19" t="s">
        <v>31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8">
        <f>SUM(M17:M18)</f>
        <v>66015</v>
      </c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sheetProtection/>
  <mergeCells count="11">
    <mergeCell ref="A1:L1"/>
    <mergeCell ref="A2:L2"/>
    <mergeCell ref="A3:L3"/>
    <mergeCell ref="D5:H5"/>
    <mergeCell ref="A5:A6"/>
    <mergeCell ref="B5:B6"/>
    <mergeCell ref="C5:C6"/>
    <mergeCell ref="J5:J6"/>
    <mergeCell ref="L5:L6"/>
    <mergeCell ref="K5:K6"/>
    <mergeCell ref="M5:M6"/>
  </mergeCells>
  <printOptions horizontalCentered="1"/>
  <pageMargins left="0.25" right="0.25" top="0.7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2" width="37.28125" style="0" customWidth="1"/>
    <col min="3" max="3" width="17.8515625" style="0" customWidth="1"/>
    <col min="4" max="4" width="12.8515625" style="0" customWidth="1"/>
    <col min="5" max="5" width="12.421875" style="0" customWidth="1"/>
    <col min="6" max="6" width="12.28125" style="0" customWidth="1"/>
    <col min="7" max="7" width="14.28125" style="0" customWidth="1"/>
    <col min="8" max="8" width="12.7109375" style="0" customWidth="1"/>
  </cols>
  <sheetData>
    <row r="1" spans="1:8" ht="16.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6.5">
      <c r="A2" s="27" t="s">
        <v>20</v>
      </c>
      <c r="B2" s="27"/>
      <c r="C2" s="27"/>
      <c r="D2" s="27"/>
      <c r="E2" s="27"/>
      <c r="F2" s="27"/>
      <c r="G2" s="27"/>
      <c r="H2" s="27"/>
    </row>
    <row r="3" spans="1:8" ht="16.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8.75" customHeight="1">
      <c r="A5" s="25" t="s">
        <v>1</v>
      </c>
      <c r="B5" s="25" t="s">
        <v>2</v>
      </c>
      <c r="C5" s="25" t="s">
        <v>3</v>
      </c>
      <c r="D5" s="25" t="s">
        <v>4</v>
      </c>
      <c r="E5" s="25"/>
      <c r="F5" s="25"/>
      <c r="G5" s="25" t="s">
        <v>5</v>
      </c>
      <c r="H5" s="25" t="s">
        <v>6</v>
      </c>
    </row>
    <row r="6" spans="1:8" ht="15.75">
      <c r="A6" s="25"/>
      <c r="B6" s="25"/>
      <c r="C6" s="25"/>
      <c r="D6" s="11" t="s">
        <v>21</v>
      </c>
      <c r="E6" s="11" t="s">
        <v>22</v>
      </c>
      <c r="F6" s="11" t="s">
        <v>23</v>
      </c>
      <c r="G6" s="25"/>
      <c r="H6" s="25"/>
    </row>
    <row r="7" spans="1:8" ht="15.75">
      <c r="A7" s="4">
        <v>1</v>
      </c>
      <c r="B7" s="2" t="s">
        <v>7</v>
      </c>
      <c r="C7" s="5" t="s">
        <v>14</v>
      </c>
      <c r="D7" s="6">
        <v>690</v>
      </c>
      <c r="E7" s="6">
        <v>0</v>
      </c>
      <c r="F7" s="6">
        <v>0</v>
      </c>
      <c r="G7" s="6">
        <v>690</v>
      </c>
      <c r="H7" s="28">
        <v>9</v>
      </c>
    </row>
    <row r="8" spans="1:8" ht="15.75">
      <c r="A8" s="4">
        <v>2</v>
      </c>
      <c r="B8" s="2" t="s">
        <v>8</v>
      </c>
      <c r="C8" s="5" t="s">
        <v>33</v>
      </c>
      <c r="D8" s="6">
        <v>23000</v>
      </c>
      <c r="E8" s="6">
        <v>0</v>
      </c>
      <c r="F8" s="6">
        <v>0</v>
      </c>
      <c r="G8" s="6">
        <v>23000</v>
      </c>
      <c r="H8" s="28">
        <v>295</v>
      </c>
    </row>
    <row r="9" spans="1:8" ht="15.75">
      <c r="A9" s="4">
        <v>3</v>
      </c>
      <c r="B9" s="2" t="s">
        <v>10</v>
      </c>
      <c r="C9" s="5" t="s">
        <v>34</v>
      </c>
      <c r="D9" s="6">
        <v>3450</v>
      </c>
      <c r="E9" s="6">
        <v>1150</v>
      </c>
      <c r="F9" s="6">
        <v>0</v>
      </c>
      <c r="G9" s="6">
        <v>4600</v>
      </c>
      <c r="H9" s="28">
        <v>59</v>
      </c>
    </row>
    <row r="10" spans="1:8" ht="31.5">
      <c r="A10" s="4">
        <v>4</v>
      </c>
      <c r="B10" s="2" t="s">
        <v>9</v>
      </c>
      <c r="C10" s="5" t="s">
        <v>35</v>
      </c>
      <c r="D10" s="6">
        <v>5750</v>
      </c>
      <c r="E10" s="6">
        <v>0</v>
      </c>
      <c r="F10" s="6">
        <v>0</v>
      </c>
      <c r="G10" s="6">
        <v>5750</v>
      </c>
      <c r="H10" s="28">
        <v>74</v>
      </c>
    </row>
    <row r="11" spans="1:8" ht="31.5">
      <c r="A11" s="4">
        <v>5</v>
      </c>
      <c r="B11" s="2" t="s">
        <v>26</v>
      </c>
      <c r="C11" s="5"/>
      <c r="D11" s="6">
        <v>690</v>
      </c>
      <c r="E11" s="6">
        <v>230</v>
      </c>
      <c r="F11" s="6">
        <v>0</v>
      </c>
      <c r="G11" s="6">
        <v>920</v>
      </c>
      <c r="H11" s="28">
        <v>12</v>
      </c>
    </row>
    <row r="12" spans="1:8" ht="15.75">
      <c r="A12" s="4">
        <v>6</v>
      </c>
      <c r="B12" s="2" t="s">
        <v>24</v>
      </c>
      <c r="C12" s="7">
        <v>1000</v>
      </c>
      <c r="D12" s="6">
        <v>1725</v>
      </c>
      <c r="E12" s="6">
        <v>345</v>
      </c>
      <c r="F12" s="6">
        <v>0</v>
      </c>
      <c r="G12" s="6">
        <v>2070</v>
      </c>
      <c r="H12" s="28">
        <v>27</v>
      </c>
    </row>
    <row r="13" spans="1:8" ht="15.75">
      <c r="A13" s="4">
        <v>7</v>
      </c>
      <c r="B13" s="2" t="s">
        <v>25</v>
      </c>
      <c r="C13" s="5" t="s">
        <v>37</v>
      </c>
      <c r="D13" s="6">
        <v>10350</v>
      </c>
      <c r="E13" s="6">
        <v>20700</v>
      </c>
      <c r="F13" s="6">
        <v>20700</v>
      </c>
      <c r="G13" s="6">
        <v>51750</v>
      </c>
      <c r="H13" s="28">
        <v>663</v>
      </c>
    </row>
    <row r="14" spans="1:8" ht="15.75">
      <c r="A14" s="4">
        <v>8</v>
      </c>
      <c r="B14" s="14" t="s">
        <v>12</v>
      </c>
      <c r="C14" s="5"/>
      <c r="D14" s="6">
        <v>1150</v>
      </c>
      <c r="E14" s="6">
        <v>575</v>
      </c>
      <c r="F14" s="6">
        <v>575</v>
      </c>
      <c r="G14" s="6">
        <v>2300</v>
      </c>
      <c r="H14" s="28">
        <v>29</v>
      </c>
    </row>
    <row r="15" spans="1:8" ht="15.75">
      <c r="A15" s="4">
        <v>9</v>
      </c>
      <c r="B15" s="2" t="s">
        <v>11</v>
      </c>
      <c r="C15" s="5" t="s">
        <v>36</v>
      </c>
      <c r="D15" s="6">
        <v>0</v>
      </c>
      <c r="E15" s="6">
        <v>4600</v>
      </c>
      <c r="F15" s="6">
        <v>0</v>
      </c>
      <c r="G15" s="6">
        <v>4600</v>
      </c>
      <c r="H15" s="28">
        <v>59</v>
      </c>
    </row>
    <row r="16" spans="1:8" ht="15.75">
      <c r="A16" s="8"/>
      <c r="B16" s="9" t="s">
        <v>28</v>
      </c>
      <c r="C16" s="8" t="s">
        <v>13</v>
      </c>
      <c r="D16" s="10">
        <f>SUM(D7:D15)</f>
        <v>46805</v>
      </c>
      <c r="E16" s="10">
        <f>SUM(E7:E15)</f>
        <v>27600</v>
      </c>
      <c r="F16" s="10">
        <f>SUM(F7:F15)</f>
        <v>21275</v>
      </c>
      <c r="G16" s="10">
        <f>SUM(G7:G15)</f>
        <v>95680</v>
      </c>
      <c r="H16" s="29">
        <f>SUM(H7:H15)</f>
        <v>1227</v>
      </c>
    </row>
    <row r="17" spans="1:8" ht="15.75">
      <c r="A17" s="15"/>
      <c r="B17" s="8" t="s">
        <v>32</v>
      </c>
      <c r="C17" s="8" t="s">
        <v>29</v>
      </c>
      <c r="D17" s="16">
        <f>D16*45</f>
        <v>2106225</v>
      </c>
      <c r="E17" s="16">
        <f>E16*45</f>
        <v>1242000</v>
      </c>
      <c r="F17" s="16">
        <f>F16*45</f>
        <v>957375</v>
      </c>
      <c r="G17" s="16">
        <f>G16*45</f>
        <v>4305600</v>
      </c>
      <c r="H17" s="29">
        <f>H16*45</f>
        <v>55215</v>
      </c>
    </row>
    <row r="18" spans="1:8" ht="16.5" customHeight="1">
      <c r="A18" s="8"/>
      <c r="B18" s="8" t="s">
        <v>30</v>
      </c>
      <c r="C18" s="8"/>
      <c r="D18" s="23">
        <v>93600</v>
      </c>
      <c r="E18" s="23">
        <v>93600</v>
      </c>
      <c r="F18" s="23">
        <v>93600</v>
      </c>
      <c r="G18" s="24" t="s">
        <v>38</v>
      </c>
      <c r="H18" s="29">
        <v>10800</v>
      </c>
    </row>
    <row r="19" spans="1:8" ht="15.75" customHeight="1">
      <c r="A19" s="8"/>
      <c r="B19" s="8" t="s">
        <v>31</v>
      </c>
      <c r="C19" s="8"/>
      <c r="D19" s="16">
        <f>SUM(D17:D18)</f>
        <v>2199825</v>
      </c>
      <c r="E19" s="16">
        <f>SUM(E17:E18)</f>
        <v>1335600</v>
      </c>
      <c r="F19" s="16">
        <f>SUM(F17:F18)</f>
        <v>1050975</v>
      </c>
      <c r="G19" s="16">
        <f>SUM(G17:G18)</f>
        <v>4305600</v>
      </c>
      <c r="H19" s="29">
        <f>SUM(H17:H18)</f>
        <v>66015</v>
      </c>
    </row>
    <row r="20" spans="1:8" ht="12.75">
      <c r="A20" s="3"/>
      <c r="B20" s="3"/>
      <c r="C20" s="3"/>
      <c r="D20" s="3"/>
      <c r="E20" s="3"/>
      <c r="F20" s="3"/>
      <c r="G20" s="3"/>
      <c r="H20" s="3"/>
    </row>
    <row r="22" ht="12.75">
      <c r="C22" s="21"/>
    </row>
    <row r="23" spans="3:4" ht="12.75">
      <c r="C23" s="22"/>
      <c r="D23" s="21"/>
    </row>
    <row r="24" ht="12.75">
      <c r="C24" s="22"/>
    </row>
    <row r="25" spans="3:4" ht="12.75">
      <c r="C25" s="22"/>
      <c r="D25" s="22"/>
    </row>
    <row r="26" ht="12.75">
      <c r="D26" s="22"/>
    </row>
  </sheetData>
  <sheetProtection/>
  <mergeCells count="9">
    <mergeCell ref="A1:H1"/>
    <mergeCell ref="A2:H2"/>
    <mergeCell ref="A3:H3"/>
    <mergeCell ref="D5:F5"/>
    <mergeCell ref="A5:A6"/>
    <mergeCell ref="B5:B6"/>
    <mergeCell ref="C5:C6"/>
    <mergeCell ref="G5:G6"/>
    <mergeCell ref="H5:H6"/>
  </mergeCells>
  <printOptions horizontalCentered="1"/>
  <pageMargins left="0.25" right="0.25" top="0.75" bottom="0.5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2017-02-27T03:30:04Z</cp:lastPrinted>
  <dcterms:created xsi:type="dcterms:W3CDTF">2016-03-15T07:39:54Z</dcterms:created>
  <dcterms:modified xsi:type="dcterms:W3CDTF">2017-03-01T06:35:14Z</dcterms:modified>
  <cp:category/>
  <cp:version/>
  <cp:contentType/>
  <cp:contentStatus/>
</cp:coreProperties>
</file>