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60" windowWidth="19320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<sst xmlns="http://schemas.openxmlformats.org/spreadsheetml/2006/main" count="42" uniqueCount="42">
  <si>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Item</t>
  </si>
  <si>
    <t>Per Unit Cost</t>
  </si>
  <si>
    <t>Number</t>
  </si>
  <si>
    <t>TOTAL</t>
  </si>
  <si>
    <t>cement</t>
  </si>
  <si>
    <t>big sand (truck loads)</t>
  </si>
  <si>
    <t>rocks</t>
  </si>
  <si>
    <t>bricks</t>
  </si>
  <si>
    <t>pipes</t>
  </si>
  <si>
    <t>metal</t>
  </si>
  <si>
    <t>paint</t>
  </si>
  <si>
    <t>roof sheets</t>
  </si>
  <si>
    <t>nails (kgs)</t>
  </si>
  <si>
    <t>door</t>
  </si>
  <si>
    <t>window</t>
  </si>
  <si>
    <t>cement product</t>
  </si>
  <si>
    <t>register</t>
  </si>
  <si>
    <t>painter</t>
  </si>
  <si>
    <t>electrogas connection fee</t>
  </si>
  <si>
    <t>counter</t>
  </si>
  <si>
    <t>faucet</t>
  </si>
  <si>
    <t>Tranche</t>
  </si>
  <si>
    <t>petrol to mix with paint</t>
  </si>
  <si>
    <t>electrogas technician</t>
  </si>
  <si>
    <t>transport for materials</t>
  </si>
  <si>
    <t>wood for tank cover</t>
  </si>
  <si>
    <t>wood for roof</t>
  </si>
  <si>
    <t>screws</t>
  </si>
  <si>
    <t>metal pieces</t>
  </si>
  <si>
    <t>communication</t>
  </si>
  <si>
    <t>transport for technician</t>
  </si>
  <si>
    <t>constructors (6 ppl*18days)</t>
  </si>
  <si>
    <t>assistant constructors (5 ppl*18days)</t>
  </si>
  <si>
    <t>Tranche 1 Total</t>
  </si>
  <si>
    <t>Tranche 2 Total</t>
  </si>
  <si>
    <t>Tranche 3 Total</t>
  </si>
  <si>
    <t>Tranche 4 Total</t>
  </si>
  <si>
    <t>guard for materials</t>
  </si>
  <si>
    <t>RWF</t>
  </si>
  <si>
    <t>US$1 = 570</t>
  </si>
  <si>
    <t>Subtotal</t>
  </si>
  <si>
    <t>Global Grassroots 12 months high engagement support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</si>
</sst>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/>
    </xf>
    <xf numFmtId="166" fontId="0" fillId="0" borderId="6" xfId="0" applyNumberFormat="1" applyBorder="1" applyAlignment="1">
      <alignment/>
    </xf>
    <xf numFmtId="166" fontId="0" fillId="0" borderId="6" xfId="17" applyNumberFormat="1" applyBorder="1" applyAlignment="1">
      <alignment/>
    </xf>
    <xf numFmtId="0" fontId="0" fillId="0" borderId="2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166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7">
      <selection activeCell="G6" sqref="G6"/>
    </sheetView>
  </sheetViews>
  <sheetFormatPr defaultColWidth="9.00390625" defaultRowHeight="12.75"/>
  <cols>
    <col min="1" max="1" width="7.25390625" style="0" customWidth="1"/>
    <col min="2" max="2" width="30.625" style="0" customWidth="1"/>
    <col min="3" max="3" width="12.00390625" style="0" customWidth="1"/>
    <col min="4" max="5" width="11.00390625" style="0" customWidth="1"/>
    <col min="6" max="6" width="9.875" style="0" customWidth="1"/>
    <col min="7" max="16384" width="11.00390625" style="0" customWidth="1"/>
  </cols>
  <sheetData>
    <row r="1" spans="1:6" ht="12.75">
      <c r="A1" s="8" t="s">
        <v>21</v>
      </c>
      <c r="B1" s="9" t="s">
        <v>0</v>
      </c>
      <c r="C1" s="9" t="s">
        <v>1</v>
      </c>
      <c r="D1" s="9" t="s">
        <v>2</v>
      </c>
      <c r="E1" s="9" t="s">
        <v>38</v>
      </c>
      <c r="F1" s="10" t="s">
        <v>39</v>
      </c>
    </row>
    <row r="2" spans="1:6" ht="12.75">
      <c r="A2" s="3">
        <v>1</v>
      </c>
      <c r="B2" s="2" t="s">
        <v>8</v>
      </c>
      <c r="C2" s="2">
        <v>12000</v>
      </c>
      <c r="D2" s="2">
        <v>6</v>
      </c>
      <c r="E2" s="2">
        <f aca="true" t="shared" si="0" ref="E2:E8">C2*D2</f>
        <v>72000</v>
      </c>
      <c r="F2" s="11"/>
    </row>
    <row r="3" spans="1:6" ht="12.75">
      <c r="A3" s="3">
        <v>1</v>
      </c>
      <c r="B3" s="2" t="s">
        <v>18</v>
      </c>
      <c r="C3" s="5">
        <v>10000</v>
      </c>
      <c r="D3" s="2">
        <v>1</v>
      </c>
      <c r="E3" s="2">
        <f t="shared" si="0"/>
        <v>10000</v>
      </c>
      <c r="F3" s="11"/>
    </row>
    <row r="4" spans="1:6" ht="12.75">
      <c r="A4" s="3">
        <v>1</v>
      </c>
      <c r="B4" s="2" t="s">
        <v>23</v>
      </c>
      <c r="C4" s="2">
        <v>50000</v>
      </c>
      <c r="D4" s="2">
        <v>1</v>
      </c>
      <c r="E4" s="2">
        <f t="shared" si="0"/>
        <v>50000</v>
      </c>
      <c r="F4" s="11"/>
    </row>
    <row r="5" spans="1:6" ht="12.75">
      <c r="A5" s="3">
        <v>1</v>
      </c>
      <c r="B5" s="2" t="s">
        <v>19</v>
      </c>
      <c r="C5" s="2">
        <v>30000</v>
      </c>
      <c r="D5" s="2">
        <v>1</v>
      </c>
      <c r="E5" s="2">
        <f t="shared" si="0"/>
        <v>30000</v>
      </c>
      <c r="F5" s="11"/>
    </row>
    <row r="6" spans="1:6" ht="12.75">
      <c r="A6" s="3">
        <v>1</v>
      </c>
      <c r="B6" s="2" t="s">
        <v>20</v>
      </c>
      <c r="C6" s="2">
        <v>4000</v>
      </c>
      <c r="D6" s="2">
        <v>4</v>
      </c>
      <c r="E6" s="2">
        <f t="shared" si="0"/>
        <v>16000</v>
      </c>
      <c r="F6" s="11"/>
    </row>
    <row r="7" spans="1:6" ht="12.75">
      <c r="A7" s="3">
        <v>1</v>
      </c>
      <c r="B7" s="2" t="s">
        <v>29</v>
      </c>
      <c r="C7" s="2">
        <v>5000</v>
      </c>
      <c r="D7" s="2">
        <v>1</v>
      </c>
      <c r="E7" s="2">
        <f t="shared" si="0"/>
        <v>5000</v>
      </c>
      <c r="F7" s="11"/>
    </row>
    <row r="8" spans="1:6" ht="12.75">
      <c r="A8" s="3">
        <v>1</v>
      </c>
      <c r="B8" s="2" t="s">
        <v>30</v>
      </c>
      <c r="C8" s="2">
        <f>4*2500+2000</f>
        <v>12000</v>
      </c>
      <c r="D8" s="2">
        <v>1</v>
      </c>
      <c r="E8" s="2">
        <f t="shared" si="0"/>
        <v>12000</v>
      </c>
      <c r="F8" s="11"/>
    </row>
    <row r="9" spans="1:6" ht="12.75">
      <c r="A9" s="4" t="s">
        <v>33</v>
      </c>
      <c r="B9" s="2"/>
      <c r="C9" s="2"/>
      <c r="D9" s="2"/>
      <c r="E9" s="6">
        <f>SUM(E2:E8)</f>
        <v>195000</v>
      </c>
      <c r="F9" s="12">
        <f>E9/570</f>
        <v>342.10526315789474</v>
      </c>
    </row>
    <row r="10" spans="1:6" ht="12.75">
      <c r="A10" s="3"/>
      <c r="B10" s="2"/>
      <c r="C10" s="2"/>
      <c r="D10" s="2"/>
      <c r="E10" s="2"/>
      <c r="F10" s="11"/>
    </row>
    <row r="11" spans="1:6" ht="12.75">
      <c r="A11" s="3">
        <v>2</v>
      </c>
      <c r="B11" s="2" t="s">
        <v>4</v>
      </c>
      <c r="C11" s="2">
        <v>11000</v>
      </c>
      <c r="D11" s="2">
        <v>52</v>
      </c>
      <c r="E11" s="2">
        <f aca="true" t="shared" si="1" ref="E11:E19">C11*D11</f>
        <v>572000</v>
      </c>
      <c r="F11" s="11"/>
    </row>
    <row r="12" spans="1:6" ht="12.75">
      <c r="A12" s="3">
        <v>2</v>
      </c>
      <c r="B12" s="2" t="s">
        <v>5</v>
      </c>
      <c r="C12" s="2">
        <v>35000</v>
      </c>
      <c r="D12" s="2">
        <v>10</v>
      </c>
      <c r="E12" s="2">
        <f t="shared" si="1"/>
        <v>350000</v>
      </c>
      <c r="F12" s="11"/>
    </row>
    <row r="13" spans="1:6" ht="12.75">
      <c r="A13" s="3">
        <v>2</v>
      </c>
      <c r="B13" s="2" t="s">
        <v>6</v>
      </c>
      <c r="C13" s="2">
        <v>45000</v>
      </c>
      <c r="D13" s="2">
        <v>16</v>
      </c>
      <c r="E13" s="2">
        <f t="shared" si="1"/>
        <v>720000</v>
      </c>
      <c r="F13" s="11"/>
    </row>
    <row r="14" spans="1:6" ht="12.75">
      <c r="A14" s="3">
        <v>2</v>
      </c>
      <c r="B14" s="2" t="s">
        <v>7</v>
      </c>
      <c r="C14" s="2">
        <v>70000</v>
      </c>
      <c r="D14" s="2">
        <v>2</v>
      </c>
      <c r="E14" s="2">
        <f t="shared" si="1"/>
        <v>140000</v>
      </c>
      <c r="F14" s="11"/>
    </row>
    <row r="15" spans="1:6" ht="12.75">
      <c r="A15" s="3">
        <v>2</v>
      </c>
      <c r="B15" s="2" t="s">
        <v>15</v>
      </c>
      <c r="C15" s="2">
        <v>1000</v>
      </c>
      <c r="D15" s="2">
        <v>50</v>
      </c>
      <c r="E15" s="2">
        <f t="shared" si="1"/>
        <v>50000</v>
      </c>
      <c r="F15" s="11"/>
    </row>
    <row r="16" spans="1:6" ht="12.75">
      <c r="A16" s="3">
        <v>2</v>
      </c>
      <c r="B16" s="2" t="s">
        <v>31</v>
      </c>
      <c r="C16" s="2">
        <v>3000</v>
      </c>
      <c r="D16" s="5">
        <f>18*6</f>
        <v>108</v>
      </c>
      <c r="E16" s="2">
        <f t="shared" si="1"/>
        <v>324000</v>
      </c>
      <c r="F16" s="11"/>
    </row>
    <row r="17" spans="1:6" ht="12.75">
      <c r="A17" s="3">
        <v>2</v>
      </c>
      <c r="B17" s="2" t="s">
        <v>32</v>
      </c>
      <c r="C17" s="2">
        <v>1500</v>
      </c>
      <c r="D17" s="2">
        <f>18*5</f>
        <v>90</v>
      </c>
      <c r="E17" s="2">
        <f t="shared" si="1"/>
        <v>135000</v>
      </c>
      <c r="F17" s="11"/>
    </row>
    <row r="18" spans="1:6" ht="12.75">
      <c r="A18" s="3">
        <v>2</v>
      </c>
      <c r="B18" s="5" t="s">
        <v>37</v>
      </c>
      <c r="C18" s="2">
        <v>15000</v>
      </c>
      <c r="D18" s="2">
        <v>1</v>
      </c>
      <c r="E18" s="2">
        <f t="shared" si="1"/>
        <v>15000</v>
      </c>
      <c r="F18" s="11"/>
    </row>
    <row r="19" spans="1:6" ht="12.75">
      <c r="A19" s="3">
        <v>2</v>
      </c>
      <c r="B19" s="2" t="s">
        <v>24</v>
      </c>
      <c r="C19" s="2">
        <v>15000</v>
      </c>
      <c r="D19" s="2">
        <v>1</v>
      </c>
      <c r="E19" s="2">
        <f t="shared" si="1"/>
        <v>15000</v>
      </c>
      <c r="F19" s="11"/>
    </row>
    <row r="20" spans="1:6" ht="12.75">
      <c r="A20" s="4" t="s">
        <v>34</v>
      </c>
      <c r="B20" s="2"/>
      <c r="C20" s="2"/>
      <c r="D20" s="2"/>
      <c r="E20" s="6">
        <f>SUM(E11:E19)</f>
        <v>2321000</v>
      </c>
      <c r="F20" s="12">
        <f>E20/570</f>
        <v>4071.9298245614036</v>
      </c>
    </row>
    <row r="21" spans="1:6" ht="12.75">
      <c r="A21" s="3"/>
      <c r="B21" s="2"/>
      <c r="C21" s="2"/>
      <c r="D21" s="2"/>
      <c r="E21" s="2"/>
      <c r="F21" s="11"/>
    </row>
    <row r="22" spans="1:6" ht="12.75">
      <c r="A22" s="3">
        <v>3</v>
      </c>
      <c r="B22" s="2" t="s">
        <v>9</v>
      </c>
      <c r="C22" s="2">
        <v>5500</v>
      </c>
      <c r="D22" s="2">
        <v>10</v>
      </c>
      <c r="E22" s="2">
        <f aca="true" t="shared" si="2" ref="E22:E29">C22*D22</f>
        <v>55000</v>
      </c>
      <c r="F22" s="11"/>
    </row>
    <row r="23" spans="1:6" ht="12.75">
      <c r="A23" s="3">
        <v>3</v>
      </c>
      <c r="B23" s="2" t="s">
        <v>11</v>
      </c>
      <c r="C23" s="2">
        <v>7000</v>
      </c>
      <c r="D23" s="2">
        <v>10</v>
      </c>
      <c r="E23" s="2">
        <f t="shared" si="2"/>
        <v>70000</v>
      </c>
      <c r="F23" s="11"/>
    </row>
    <row r="24" spans="1:6" ht="12.75">
      <c r="A24" s="3">
        <v>3</v>
      </c>
      <c r="B24" s="2" t="s">
        <v>12</v>
      </c>
      <c r="C24" s="2">
        <v>1500</v>
      </c>
      <c r="D24" s="2">
        <v>5</v>
      </c>
      <c r="E24" s="2">
        <f t="shared" si="2"/>
        <v>7500</v>
      </c>
      <c r="F24" s="11"/>
    </row>
    <row r="25" spans="1:6" ht="12.75">
      <c r="A25" s="3">
        <v>3</v>
      </c>
      <c r="B25" s="2" t="s">
        <v>13</v>
      </c>
      <c r="C25" s="2">
        <v>70000</v>
      </c>
      <c r="D25" s="2">
        <v>1</v>
      </c>
      <c r="E25" s="2">
        <f t="shared" si="2"/>
        <v>70000</v>
      </c>
      <c r="F25" s="11"/>
    </row>
    <row r="26" spans="1:6" ht="12.75">
      <c r="A26" s="3">
        <v>3</v>
      </c>
      <c r="B26" s="2" t="s">
        <v>14</v>
      </c>
      <c r="C26" s="2">
        <v>30000</v>
      </c>
      <c r="D26" s="2">
        <v>1</v>
      </c>
      <c r="E26" s="2">
        <f t="shared" si="2"/>
        <v>30000</v>
      </c>
      <c r="F26" s="11"/>
    </row>
    <row r="27" spans="1:6" ht="12.75">
      <c r="A27" s="3">
        <v>3</v>
      </c>
      <c r="B27" s="2" t="s">
        <v>26</v>
      </c>
      <c r="C27" s="2">
        <v>1000</v>
      </c>
      <c r="D27" s="2">
        <v>20</v>
      </c>
      <c r="E27" s="2">
        <f t="shared" si="2"/>
        <v>20000</v>
      </c>
      <c r="F27" s="11"/>
    </row>
    <row r="28" spans="1:6" ht="12.75">
      <c r="A28" s="3">
        <v>3</v>
      </c>
      <c r="B28" s="2" t="s">
        <v>27</v>
      </c>
      <c r="C28" s="2">
        <v>1200</v>
      </c>
      <c r="D28" s="2">
        <v>3</v>
      </c>
      <c r="E28" s="2">
        <f t="shared" si="2"/>
        <v>3600</v>
      </c>
      <c r="F28" s="11"/>
    </row>
    <row r="29" spans="1:6" ht="12.75">
      <c r="A29" s="3">
        <v>3</v>
      </c>
      <c r="B29" s="2" t="s">
        <v>28</v>
      </c>
      <c r="C29" s="2">
        <v>7900</v>
      </c>
      <c r="D29" s="2">
        <v>2</v>
      </c>
      <c r="E29" s="2">
        <f t="shared" si="2"/>
        <v>15800</v>
      </c>
      <c r="F29" s="11"/>
    </row>
    <row r="30" spans="1:6" ht="12.75">
      <c r="A30" s="4" t="s">
        <v>35</v>
      </c>
      <c r="B30" s="2"/>
      <c r="C30" s="2"/>
      <c r="D30" s="2"/>
      <c r="E30" s="6">
        <f>SUM(E22:E29)</f>
        <v>271900</v>
      </c>
      <c r="F30" s="12">
        <f>E30/570</f>
        <v>477.0175438596491</v>
      </c>
    </row>
    <row r="31" spans="1:6" ht="12.75">
      <c r="A31" s="3"/>
      <c r="B31" s="2"/>
      <c r="C31" s="2"/>
      <c r="D31" s="2"/>
      <c r="E31" s="2"/>
      <c r="F31" s="11"/>
    </row>
    <row r="32" spans="1:6" ht="12.75">
      <c r="A32" s="3">
        <v>4</v>
      </c>
      <c r="B32" s="2" t="s">
        <v>10</v>
      </c>
      <c r="C32" s="2">
        <v>37000</v>
      </c>
      <c r="D32" s="2">
        <v>4</v>
      </c>
      <c r="E32" s="2">
        <f>C32*D32</f>
        <v>148000</v>
      </c>
      <c r="F32" s="11"/>
    </row>
    <row r="33" spans="1:6" ht="12.75">
      <c r="A33" s="3">
        <v>4</v>
      </c>
      <c r="B33" s="5" t="s">
        <v>22</v>
      </c>
      <c r="C33" s="2">
        <v>2000</v>
      </c>
      <c r="D33" s="2">
        <v>4</v>
      </c>
      <c r="E33" s="2">
        <f>C33*D33</f>
        <v>8000</v>
      </c>
      <c r="F33" s="11"/>
    </row>
    <row r="34" spans="1:6" ht="12.75">
      <c r="A34" s="3">
        <v>4</v>
      </c>
      <c r="B34" s="2" t="s">
        <v>16</v>
      </c>
      <c r="C34" s="2">
        <v>1500</v>
      </c>
      <c r="D34" s="2">
        <v>1</v>
      </c>
      <c r="E34" s="2">
        <f>C34*D34</f>
        <v>1500</v>
      </c>
      <c r="F34" s="11"/>
    </row>
    <row r="35" spans="1:6" ht="12.75">
      <c r="A35" s="3">
        <v>4</v>
      </c>
      <c r="B35" s="2" t="s">
        <v>17</v>
      </c>
      <c r="C35" s="2">
        <v>5000</v>
      </c>
      <c r="D35" s="2">
        <v>4</v>
      </c>
      <c r="E35" s="2">
        <f>C35*D35</f>
        <v>20000</v>
      </c>
      <c r="F35" s="11"/>
    </row>
    <row r="36" spans="1:6" ht="12.75">
      <c r="A36" s="3">
        <v>4</v>
      </c>
      <c r="B36" s="2" t="s">
        <v>25</v>
      </c>
      <c r="C36" s="2">
        <v>4700</v>
      </c>
      <c r="D36" s="2">
        <v>8</v>
      </c>
      <c r="E36" s="2">
        <f>C36*D36</f>
        <v>37600</v>
      </c>
      <c r="F36" s="11"/>
    </row>
    <row r="37" spans="1:6" ht="12.75">
      <c r="A37" s="4" t="s">
        <v>36</v>
      </c>
      <c r="B37" s="2"/>
      <c r="C37" s="2"/>
      <c r="D37" s="2"/>
      <c r="E37" s="6">
        <f>SUM(E32:E36)</f>
        <v>215100</v>
      </c>
      <c r="F37" s="12">
        <f>E37/570</f>
        <v>377.36842105263156</v>
      </c>
    </row>
    <row r="38" spans="1:6" ht="12.75">
      <c r="A38" s="3"/>
      <c r="B38" s="2"/>
      <c r="C38" s="2"/>
      <c r="D38" s="2"/>
      <c r="E38" s="2"/>
      <c r="F38" s="11"/>
    </row>
    <row r="39" spans="1:6" s="1" customFormat="1" ht="12.75">
      <c r="A39" s="13" t="s">
        <v>40</v>
      </c>
      <c r="B39" s="6"/>
      <c r="C39" s="6"/>
      <c r="D39" s="6"/>
      <c r="E39" s="6">
        <f>E37+E30+E20+E9</f>
        <v>3003000</v>
      </c>
      <c r="F39" s="12">
        <f>E39/570</f>
        <v>5268.421052631579</v>
      </c>
    </row>
    <row r="40" spans="1:6" ht="12.75">
      <c r="A40" s="3" t="s">
        <v>41</v>
      </c>
      <c r="B40" s="6"/>
      <c r="C40" s="6"/>
      <c r="D40" s="6"/>
      <c r="E40" s="7"/>
      <c r="F40" s="12">
        <v>2500</v>
      </c>
    </row>
    <row r="41" spans="1:6" ht="13.5" thickBot="1">
      <c r="A41" s="14" t="s">
        <v>3</v>
      </c>
      <c r="B41" s="15"/>
      <c r="C41" s="15"/>
      <c r="D41" s="15"/>
      <c r="E41" s="15"/>
      <c r="F41" s="16">
        <f>F39+F40</f>
        <v>7768.421052631579</v>
      </c>
    </row>
  </sheetData>
  <printOptions/>
  <pageMargins left="0.75" right="0.75" top="1" bottom="1" header="0.5" footer="0.5"/>
  <pageSetup fitToHeight="1" fitToWidth="1" orientation="portrait" paperSize="9" scale="97"/>
  <headerFooter alignWithMargins="0">
    <oddHeader>&amp;L&amp;"Verdana,Bold"&amp;14People who have the Same Purpose
Start-Up Costs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Huggins</dc:creator>
  <cp:keywords/>
  <dc:description/>
  <cp:lastModifiedBy>Gretchen Wallace</cp:lastModifiedBy>
  <cp:lastPrinted>2008-05-29T16:02:33Z</cp:lastPrinted>
  <dcterms:created xsi:type="dcterms:W3CDTF">2008-05-19T16:01:19Z</dcterms:created>
  <dcterms:modified xsi:type="dcterms:W3CDTF">2009-09-02T20:04:50Z</dcterms:modified>
  <cp:category/>
  <cp:version/>
  <cp:contentType/>
  <cp:contentStatus/>
</cp:coreProperties>
</file>