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435" windowHeight="6225"/>
  </bookViews>
  <sheets>
    <sheet name="Oct 2018 to Jan 2019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C24" i="1"/>
  <c r="D24" i="1"/>
  <c r="E24" i="1"/>
  <c r="B24" i="1"/>
  <c r="D12" i="1"/>
  <c r="D9" i="1"/>
  <c r="D10" i="1"/>
  <c r="F3" i="1"/>
  <c r="E5" i="1"/>
  <c r="E11" i="1"/>
  <c r="D23" i="1"/>
  <c r="D15" i="1"/>
  <c r="D17" i="1"/>
  <c r="D20" i="1"/>
  <c r="D11" i="1"/>
  <c r="D6" i="1"/>
  <c r="C23" i="1"/>
  <c r="C20" i="1"/>
  <c r="C14" i="1"/>
  <c r="C11" i="1"/>
  <c r="C15" i="1" l="1"/>
  <c r="C12" i="1"/>
  <c r="B15" i="1" l="1"/>
  <c r="B12" i="1"/>
  <c r="F24" i="1" l="1"/>
</calcChain>
</file>

<file path=xl/sharedStrings.xml><?xml version="1.0" encoding="utf-8"?>
<sst xmlns="http://schemas.openxmlformats.org/spreadsheetml/2006/main" count="28" uniqueCount="27">
  <si>
    <t>Groceries and Food</t>
  </si>
  <si>
    <t>Total</t>
  </si>
  <si>
    <t>School Fees for external students</t>
  </si>
  <si>
    <t>School Uniforms for internal students</t>
  </si>
  <si>
    <t>Uni Grants for the University Fees in Zimbabwe</t>
  </si>
  <si>
    <t>Fuel &amp; Transport for students to and from school and other activities</t>
  </si>
  <si>
    <t xml:space="preserve">Running of Resource Centre - bills and general costs - gas, electricity, water, chemicals, clean </t>
  </si>
  <si>
    <t>Students Outing to a Movie and Camp</t>
  </si>
  <si>
    <t>Fittings and cupboards - Resource Centre</t>
  </si>
  <si>
    <t>Insurance and Liciensing</t>
  </si>
  <si>
    <t>Exam Fees for internal students</t>
  </si>
  <si>
    <t>Mobile Laboratory Workshop - transport, eats, volunteeers and chemicals/solutions</t>
  </si>
  <si>
    <t>Medical assistance - including treatment of colds and flus and any other infections</t>
  </si>
  <si>
    <t>Printing &amp; Stationery - including print cartridges, Toner and Drum for Brother Printer</t>
  </si>
  <si>
    <t>Vehice repairs, service and maintenance</t>
  </si>
  <si>
    <t>Leadership Camps, leaver's dance and other school expenses</t>
  </si>
  <si>
    <t>Scholarship Testing</t>
  </si>
  <si>
    <t>Annual Graduation</t>
  </si>
  <si>
    <t>Solar lights and back packs for external students</t>
  </si>
  <si>
    <t>Christmas Party - staff and students</t>
  </si>
  <si>
    <t>Breakdown of Expenses for GG - 11th October 2018 to 11 January 2019</t>
  </si>
  <si>
    <t>11th - 31st October '18</t>
  </si>
  <si>
    <t>November '18</t>
  </si>
  <si>
    <t>December' 18</t>
  </si>
  <si>
    <t>11th January '19</t>
  </si>
  <si>
    <t>Gas Stove</t>
  </si>
  <si>
    <t>Camp stuff - sleeping bas, torches, whistling kettle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</si>
</sst>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wrapText="1"/>
    </xf>
    <xf numFmtId="0" fontId="2" fillId="0" borderId="0" xfId="0" applyFont="1"/>
    <xf numFmtId="0" fontId="2" fillId="2" borderId="1" xfId="0" applyFont="1" applyFill="1" applyBorder="1"/>
    <xf numFmtId="17" fontId="2" fillId="2" borderId="1" xfId="0" quotePrefix="1" applyNumberFormat="1" applyFont="1" applyFill="1" applyBorder="1"/>
    <xf numFmtId="0" fontId="0" fillId="0" borderId="1" xfId="0" applyFill="1" applyBorder="1"/>
    <xf numFmtId="43" fontId="0" fillId="0" borderId="1" xfId="1" applyFont="1" applyFill="1" applyBorder="1"/>
    <xf numFmtId="0" fontId="0" fillId="0" borderId="1" xfId="0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0" fillId="0" borderId="5" xfId="0" applyFill="1" applyBorder="1"/>
    <xf numFmtId="43" fontId="0" fillId="0" borderId="0" xfId="1" applyFont="1" applyBorder="1"/>
    <xf numFmtId="43" fontId="0" fillId="0" borderId="0" xfId="0" applyNumberFormat="1"/>
    <xf numFmtId="43" fontId="2" fillId="2" borderId="1" xfId="1" applyFont="1" applyFill="1" applyBorder="1"/>
    <xf numFmtId="43" fontId="2" fillId="0" borderId="3" xfId="1" applyFont="1" applyBorder="1"/>
    <xf numFmtId="43" fontId="2" fillId="0" borderId="4" xfId="1" applyFont="1" applyBorder="1"/>
    <xf numFmtId="43" fontId="0" fillId="0" borderId="0" xfId="1" applyFont="1"/>
    <xf numFmtId="43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73" zoomScaleNormal="73" workbookViewId="0">
      <selection activeCell="L18" sqref="L18"/>
    </sheetView>
  </sheetViews>
  <sheetFormatPr defaultRowHeight="15" x14ac:dyDescent="0.25"/>
  <cols>
    <col min="1" max="1" width="54.28515625" customWidth="1"/>
    <col min="2" max="2" width="24.140625" bestFit="1" customWidth="1"/>
    <col min="3" max="3" width="15" bestFit="1" customWidth="1"/>
    <col min="4" max="4" width="14.7109375" bestFit="1" customWidth="1"/>
    <col min="5" max="5" width="17" bestFit="1" customWidth="1"/>
    <col min="6" max="6" width="11.85546875" style="5" bestFit="1" customWidth="1"/>
    <col min="7" max="7" width="10.5703125" bestFit="1" customWidth="1"/>
  </cols>
  <sheetData>
    <row r="1" spans="1:6" x14ac:dyDescent="0.25">
      <c r="A1" s="1" t="s">
        <v>20</v>
      </c>
    </row>
    <row r="2" spans="1:6" x14ac:dyDescent="0.25">
      <c r="A2" s="2"/>
      <c r="B2" s="7" t="s">
        <v>21</v>
      </c>
      <c r="C2" s="7" t="s">
        <v>22</v>
      </c>
      <c r="D2" s="7" t="s">
        <v>23</v>
      </c>
      <c r="E2" s="7" t="s">
        <v>24</v>
      </c>
      <c r="F2" s="6" t="s">
        <v>1</v>
      </c>
    </row>
    <row r="3" spans="1:6" x14ac:dyDescent="0.25">
      <c r="A3" s="2" t="s">
        <v>2</v>
      </c>
      <c r="B3" s="3">
        <v>0</v>
      </c>
      <c r="C3" s="3">
        <v>0</v>
      </c>
      <c r="D3" s="3">
        <v>0</v>
      </c>
      <c r="E3" s="3">
        <v>1992</v>
      </c>
      <c r="F3" s="15">
        <f>SUM(B3:E3)</f>
        <v>1992</v>
      </c>
    </row>
    <row r="4" spans="1:6" x14ac:dyDescent="0.25">
      <c r="A4" s="2" t="s">
        <v>18</v>
      </c>
      <c r="B4" s="3">
        <v>0</v>
      </c>
      <c r="C4" s="3">
        <v>0</v>
      </c>
      <c r="D4" s="3">
        <v>70</v>
      </c>
      <c r="E4" s="3">
        <v>700</v>
      </c>
      <c r="F4" s="15">
        <f t="shared" ref="F4:F23" si="0">SUM(B4:E4)</f>
        <v>770</v>
      </c>
    </row>
    <row r="5" spans="1:6" x14ac:dyDescent="0.25">
      <c r="A5" s="2" t="s">
        <v>3</v>
      </c>
      <c r="B5" s="3">
        <v>0</v>
      </c>
      <c r="C5" s="3">
        <v>0</v>
      </c>
      <c r="D5" s="3">
        <v>0</v>
      </c>
      <c r="E5" s="3">
        <f>278+1570+250</f>
        <v>2098</v>
      </c>
      <c r="F5" s="15">
        <f t="shared" si="0"/>
        <v>2098</v>
      </c>
    </row>
    <row r="6" spans="1:6" x14ac:dyDescent="0.25">
      <c r="A6" s="2" t="s">
        <v>19</v>
      </c>
      <c r="B6" s="3"/>
      <c r="C6" s="3"/>
      <c r="D6" s="3">
        <f>12+47.12+38.4+65.29+65.29+196.91+90.06</f>
        <v>515.06999999999994</v>
      </c>
      <c r="E6" s="3"/>
      <c r="F6" s="15">
        <f t="shared" si="0"/>
        <v>515.06999999999994</v>
      </c>
    </row>
    <row r="7" spans="1:6" x14ac:dyDescent="0.25">
      <c r="A7" s="2" t="s">
        <v>10</v>
      </c>
      <c r="B7" s="3">
        <v>0</v>
      </c>
      <c r="C7" s="3">
        <v>0</v>
      </c>
      <c r="D7" s="3">
        <v>0</v>
      </c>
      <c r="E7" s="3">
        <v>0</v>
      </c>
      <c r="F7" s="15">
        <f t="shared" si="0"/>
        <v>0</v>
      </c>
    </row>
    <row r="8" spans="1:6" ht="30" x14ac:dyDescent="0.25">
      <c r="A8" s="4" t="s">
        <v>13</v>
      </c>
      <c r="B8" s="3">
        <v>135</v>
      </c>
      <c r="C8" s="3">
        <v>400</v>
      </c>
      <c r="D8" s="3">
        <v>17</v>
      </c>
      <c r="E8" s="3"/>
      <c r="F8" s="15">
        <f t="shared" si="0"/>
        <v>552</v>
      </c>
    </row>
    <row r="9" spans="1:6" x14ac:dyDescent="0.25">
      <c r="A9" s="4" t="s">
        <v>25</v>
      </c>
      <c r="B9" s="3"/>
      <c r="C9" s="3"/>
      <c r="D9" s="3">
        <f>1087</f>
        <v>1087</v>
      </c>
      <c r="E9" s="3"/>
      <c r="F9" s="15">
        <f t="shared" si="0"/>
        <v>1087</v>
      </c>
    </row>
    <row r="10" spans="1:6" x14ac:dyDescent="0.25">
      <c r="A10" s="4" t="s">
        <v>26</v>
      </c>
      <c r="B10" s="3"/>
      <c r="C10" s="3"/>
      <c r="D10" s="3">
        <f>93*3.5</f>
        <v>325.5</v>
      </c>
      <c r="E10" s="3"/>
      <c r="F10" s="15">
        <f t="shared" si="0"/>
        <v>325.5</v>
      </c>
    </row>
    <row r="11" spans="1:6" x14ac:dyDescent="0.25">
      <c r="A11" s="2" t="s">
        <v>0</v>
      </c>
      <c r="B11" s="3">
        <v>440.71</v>
      </c>
      <c r="C11" s="3">
        <f>10.84+11.6+31.07+17.99+14.98+50+207.6</f>
        <v>344.08000000000004</v>
      </c>
      <c r="D11" s="3">
        <f>44.5+24.53</f>
        <v>69.03</v>
      </c>
      <c r="E11" s="3">
        <f>1800+50</f>
        <v>1850</v>
      </c>
      <c r="F11" s="15">
        <f t="shared" si="0"/>
        <v>2703.8199999999997</v>
      </c>
    </row>
    <row r="12" spans="1:6" ht="30" x14ac:dyDescent="0.25">
      <c r="A12" s="4" t="s">
        <v>6</v>
      </c>
      <c r="B12" s="3">
        <f>418.36+100</f>
        <v>518.36</v>
      </c>
      <c r="C12" s="3">
        <f>50.52+20.3+55.79+100+55.79+23.1+11+8+70+11</f>
        <v>405.50000000000006</v>
      </c>
      <c r="D12" s="3">
        <f>14.92+49.49+20+15+301</f>
        <v>400.40999999999997</v>
      </c>
      <c r="E12" s="3">
        <v>250</v>
      </c>
      <c r="F12" s="15">
        <f t="shared" si="0"/>
        <v>1574.27</v>
      </c>
    </row>
    <row r="13" spans="1:6" x14ac:dyDescent="0.25">
      <c r="A13" s="4" t="s">
        <v>8</v>
      </c>
      <c r="B13" s="3"/>
      <c r="C13" s="3">
        <v>0</v>
      </c>
      <c r="D13" s="3">
        <v>0</v>
      </c>
      <c r="E13" s="3">
        <v>288</v>
      </c>
      <c r="F13" s="15">
        <f t="shared" si="0"/>
        <v>288</v>
      </c>
    </row>
    <row r="14" spans="1:6" x14ac:dyDescent="0.25">
      <c r="A14" s="2" t="s">
        <v>15</v>
      </c>
      <c r="B14" s="3"/>
      <c r="C14" s="3">
        <f>33.65+17.21+320+110+90+20+75+25+20</f>
        <v>710.86</v>
      </c>
      <c r="D14" s="3">
        <v>10</v>
      </c>
      <c r="E14" s="3">
        <v>15</v>
      </c>
      <c r="F14" s="15">
        <f t="shared" si="0"/>
        <v>735.86</v>
      </c>
    </row>
    <row r="15" spans="1:6" ht="30" x14ac:dyDescent="0.25">
      <c r="A15" s="4" t="s">
        <v>5</v>
      </c>
      <c r="B15" s="3">
        <f>171.54+253</f>
        <v>424.53999999999996</v>
      </c>
      <c r="C15" s="3">
        <f>53.01+47+27.8+28+70.91+47+56.71+4.02+56+45.6+107.7+4</f>
        <v>547.75</v>
      </c>
      <c r="D15" s="3">
        <f>110.4+56.81+91.3514</f>
        <v>258.56139999999999</v>
      </c>
      <c r="E15" s="3">
        <v>200</v>
      </c>
      <c r="F15" s="15">
        <f t="shared" si="0"/>
        <v>1430.8514</v>
      </c>
    </row>
    <row r="16" spans="1:6" x14ac:dyDescent="0.25">
      <c r="A16" s="2" t="s">
        <v>4</v>
      </c>
      <c r="B16" s="3"/>
      <c r="C16" s="3"/>
      <c r="D16" s="3"/>
      <c r="E16" s="3">
        <v>0</v>
      </c>
      <c r="F16" s="15">
        <f t="shared" si="0"/>
        <v>0</v>
      </c>
    </row>
    <row r="17" spans="1:7" ht="30" x14ac:dyDescent="0.25">
      <c r="A17" s="4" t="s">
        <v>12</v>
      </c>
      <c r="B17" s="3"/>
      <c r="C17" s="3">
        <v>50</v>
      </c>
      <c r="D17" s="3">
        <f>70+260</f>
        <v>330</v>
      </c>
      <c r="E17" s="3">
        <v>0</v>
      </c>
      <c r="F17" s="15">
        <f t="shared" si="0"/>
        <v>380</v>
      </c>
    </row>
    <row r="18" spans="1:7" x14ac:dyDescent="0.25">
      <c r="A18" s="8" t="s">
        <v>7</v>
      </c>
      <c r="B18" s="9"/>
      <c r="C18" s="3">
        <v>0</v>
      </c>
      <c r="D18" s="3"/>
      <c r="E18" s="3">
        <v>0</v>
      </c>
      <c r="F18" s="15">
        <f t="shared" si="0"/>
        <v>0</v>
      </c>
    </row>
    <row r="19" spans="1:7" ht="30" x14ac:dyDescent="0.25">
      <c r="A19" s="10" t="s">
        <v>11</v>
      </c>
      <c r="B19" s="3">
        <v>0</v>
      </c>
      <c r="C19" s="3">
        <v>0</v>
      </c>
      <c r="D19" s="3">
        <v>0</v>
      </c>
      <c r="E19" s="3">
        <v>0</v>
      </c>
      <c r="F19" s="15">
        <f t="shared" si="0"/>
        <v>0</v>
      </c>
    </row>
    <row r="20" spans="1:7" x14ac:dyDescent="0.25">
      <c r="A20" s="10" t="s">
        <v>16</v>
      </c>
      <c r="B20" s="3">
        <v>19</v>
      </c>
      <c r="C20" s="3">
        <f>31.89+76.54+47.45+173.47+10+10+237.4+87.1+81+55.5+61.3+76.2+87.1+53+6+74.29+1282+387.32+278.32+10+640</f>
        <v>3765.88</v>
      </c>
      <c r="D20" s="3">
        <f>595+1117.75+89.28+0.95+23.75+49.54+41.85+156.7+20.79+74.29</f>
        <v>2169.8999999999996</v>
      </c>
      <c r="E20" s="3">
        <v>0</v>
      </c>
      <c r="F20" s="15">
        <f t="shared" si="0"/>
        <v>5954.78</v>
      </c>
    </row>
    <row r="21" spans="1:7" x14ac:dyDescent="0.25">
      <c r="A21" s="10" t="s">
        <v>17</v>
      </c>
      <c r="B21" s="3"/>
      <c r="C21" s="3">
        <v>477.75</v>
      </c>
      <c r="D21" s="3">
        <v>60.78</v>
      </c>
      <c r="E21" s="3">
        <v>1200.75</v>
      </c>
      <c r="F21" s="15">
        <f t="shared" si="0"/>
        <v>1739.28</v>
      </c>
    </row>
    <row r="22" spans="1:7" x14ac:dyDescent="0.25">
      <c r="A22" s="8" t="s">
        <v>9</v>
      </c>
      <c r="B22" s="3">
        <v>0</v>
      </c>
      <c r="C22" s="3">
        <v>0</v>
      </c>
      <c r="D22" s="3">
        <v>0</v>
      </c>
      <c r="E22" s="3">
        <v>0</v>
      </c>
      <c r="F22" s="15">
        <f t="shared" si="0"/>
        <v>0</v>
      </c>
    </row>
    <row r="23" spans="1:7" ht="15.75" thickBot="1" x14ac:dyDescent="0.3">
      <c r="A23" s="12" t="s">
        <v>14</v>
      </c>
      <c r="B23" s="13"/>
      <c r="C23" s="13">
        <f>65.02+404+35</f>
        <v>504.02</v>
      </c>
      <c r="D23" s="13">
        <f>214+200+240+201.25+24+25</f>
        <v>904.25</v>
      </c>
      <c r="E23" s="13"/>
      <c r="F23" s="15">
        <f t="shared" si="0"/>
        <v>1408.27</v>
      </c>
      <c r="G23" s="14"/>
    </row>
    <row r="24" spans="1:7" ht="15.75" thickBot="1" x14ac:dyDescent="0.3">
      <c r="A24" s="11" t="s">
        <v>1</v>
      </c>
      <c r="B24" s="16">
        <f>SUM(B3:B23)</f>
        <v>1537.6100000000001</v>
      </c>
      <c r="C24" s="16">
        <f t="shared" ref="C24:E24" si="1">SUM(C3:C23)</f>
        <v>7205.84</v>
      </c>
      <c r="D24" s="16">
        <f t="shared" si="1"/>
        <v>6217.5013999999992</v>
      </c>
      <c r="E24" s="16">
        <f t="shared" si="1"/>
        <v>8593.75</v>
      </c>
      <c r="F24" s="17">
        <f>SUM(F3:F23)</f>
        <v>23554.701399999998</v>
      </c>
    </row>
    <row r="25" spans="1:7" x14ac:dyDescent="0.25">
      <c r="B25" s="18"/>
      <c r="C25" s="18"/>
      <c r="D25" s="18"/>
      <c r="E25" s="18"/>
      <c r="F25" s="19"/>
    </row>
  </sheetData>
  <pageMargins left="0.7" right="0.7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 2018 to Jan 2019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2018-10-10T07:04:36Z</cp:lastPrinted>
  <dcterms:created xsi:type="dcterms:W3CDTF">2017-01-30T07:15:24Z</dcterms:created>
  <dcterms:modified xsi:type="dcterms:W3CDTF">2019-01-12T15:56:45Z</dcterms:modified>
</cp:coreProperties>
</file>