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7950"/>
  </bookViews>
  <sheets>
    <sheet name="Sheet1" sheetId="1" r:id="rId1"/>
    <sheet name="Sheet2" sheetId="2" r:id="rId2"/>
    <sheet name="Sheet3" sheetId="3" r:id="rId3"/>
  </sheets>
  <calcPr calcId="124519" refMode="R1C1"/>
</workbook>
</file>

<file path=xl/calcChain.xml><?xml version="1.0" encoding="utf-8"?>
<calcChain xmlns="http://schemas.openxmlformats.org/spreadsheetml/2006/main">
  <c r="F85" i="1"/>
  <c r="F84"/>
  <c r="F88"/>
  <c r="F83"/>
  <c r="F82"/>
  <c r="F80"/>
  <c r="F79"/>
  <c r="F78"/>
  <c r="F77"/>
  <c r="F73"/>
  <c r="F64"/>
  <c r="F63"/>
  <c r="F55"/>
  <c r="F37"/>
  <c r="F33"/>
  <c r="F22"/>
  <c r="F29"/>
  <c r="F25"/>
  <c r="F10"/>
  <c r="F8"/>
  <c r="F12"/>
  <c r="F6"/>
  <c r="F91" l="1"/>
  <c r="F75"/>
</calcChain>
</file>

<file path=xl/sharedStrings.xml><?xml version="1.0" encoding="utf-8"?>
<sst xmlns="http://schemas.openxmlformats.org/spreadsheetml/2006/main" count="176" uniqueCount="96">
  <si>
    <t>S. No</t>
  </si>
  <si>
    <t>Activity</t>
  </si>
  <si>
    <t>UoM</t>
  </si>
  <si>
    <t>Unit</t>
  </si>
  <si>
    <t>Establishment of ant-drug club</t>
  </si>
  <si>
    <t>Unit cost in USD</t>
  </si>
  <si>
    <t>Total Cost in USD</t>
  </si>
  <si>
    <t>person</t>
  </si>
  <si>
    <t xml:space="preserve">Refreshment </t>
  </si>
  <si>
    <t>Stationery</t>
  </si>
  <si>
    <t>Hall rent</t>
  </si>
  <si>
    <t>per diem</t>
  </si>
  <si>
    <t>day</t>
  </si>
  <si>
    <t xml:space="preserve"> Baseline Survey</t>
  </si>
  <si>
    <t>per diem for data collectors</t>
  </si>
  <si>
    <t>Analysis and write up</t>
  </si>
  <si>
    <t>Lump sum</t>
  </si>
  <si>
    <t>Car rent</t>
  </si>
  <si>
    <t>Launching Workshop</t>
  </si>
  <si>
    <t>Refreshment</t>
  </si>
  <si>
    <t>Transport cost</t>
  </si>
  <si>
    <t>Training manual development</t>
  </si>
  <si>
    <t>Trainer fee</t>
  </si>
  <si>
    <t>Per diem</t>
  </si>
  <si>
    <t>Orientation for school Management on effect of addiction to khat and its complements</t>
  </si>
  <si>
    <t>Training for school anti-drug club members on effects of addiction to khat and its complements</t>
  </si>
  <si>
    <t>Training for khat growers on the effect of addiction to khat</t>
  </si>
  <si>
    <t xml:space="preserve">Provision of seedlings of alternative food crops and cash crops </t>
  </si>
  <si>
    <t>Coffee seedling</t>
  </si>
  <si>
    <t>Seedling of selected banana</t>
  </si>
  <si>
    <t>Seedling of qocco</t>
  </si>
  <si>
    <t>number</t>
  </si>
  <si>
    <t>Car rent for transporting the seedling</t>
  </si>
  <si>
    <t>Loading and unloading cost</t>
  </si>
  <si>
    <t xml:space="preserve">seedling </t>
  </si>
  <si>
    <t>Provision of mini media materials for school antidrug clubs</t>
  </si>
  <si>
    <t>42 inch television</t>
  </si>
  <si>
    <t>Muntarbo</t>
  </si>
  <si>
    <t>Lap top</t>
  </si>
  <si>
    <t>Tape recorder</t>
  </si>
  <si>
    <t>Laud speaker</t>
  </si>
  <si>
    <t>Incentive for antidrug club members during their public performance</t>
  </si>
  <si>
    <t xml:space="preserve">Having 12 addicts medicated </t>
  </si>
  <si>
    <t>Medical expense</t>
  </si>
  <si>
    <t>Material support for health institutions providing medical service for the addicts</t>
  </si>
  <si>
    <t>Transport cost for the addicts</t>
  </si>
  <si>
    <t>Incentive for health professionals involved in the treatment of the addicts</t>
  </si>
  <si>
    <t>Food allowance for the addicts</t>
  </si>
  <si>
    <t>Training for addicts on effect of khat and other substances</t>
  </si>
  <si>
    <t>Establishing and strengthening youth recreation centres</t>
  </si>
  <si>
    <t>Purchase and provision of:</t>
  </si>
  <si>
    <t>Roto</t>
  </si>
  <si>
    <t>Refregirator</t>
  </si>
  <si>
    <t>Pool</t>
  </si>
  <si>
    <t>Table tennis</t>
  </si>
  <si>
    <t>Kitchen materials</t>
  </si>
  <si>
    <t>11.1.1</t>
  </si>
  <si>
    <t>11.1.2</t>
  </si>
  <si>
    <t>11.1.3</t>
  </si>
  <si>
    <t>11.1.4</t>
  </si>
  <si>
    <t>11.1.5</t>
  </si>
  <si>
    <t>11.1.6</t>
  </si>
  <si>
    <t>11.1.7</t>
  </si>
  <si>
    <t>Support of construction of youth recreation centers</t>
  </si>
  <si>
    <t>youth recreation center</t>
  </si>
  <si>
    <t>Different balls and nets</t>
  </si>
  <si>
    <t>Publication of:</t>
  </si>
  <si>
    <t>Anecdotes of addicts</t>
  </si>
  <si>
    <t>Newsletter</t>
  </si>
  <si>
    <t>Leaflets</t>
  </si>
  <si>
    <t>times</t>
  </si>
  <si>
    <t>Support mass media broadcast on the effect of addiction to khat and its complements</t>
  </si>
  <si>
    <t>Production of documentary film on the effect of addiction to khat and its complements</t>
  </si>
  <si>
    <t>Subtotal of program cost</t>
  </si>
  <si>
    <t>Administration cost</t>
  </si>
  <si>
    <t>Grand total</t>
  </si>
  <si>
    <t>Salary for Community facilitator</t>
  </si>
  <si>
    <t>month</t>
  </si>
  <si>
    <t>Field office rent</t>
  </si>
  <si>
    <t>utility</t>
  </si>
  <si>
    <t>Head office rent contribution</t>
  </si>
  <si>
    <t>Salary contribution for Program Officer (30% of his salary)</t>
  </si>
  <si>
    <t>Salary contribution for Executive Director (20% of his salary)</t>
  </si>
  <si>
    <t>Salary for accountant</t>
  </si>
  <si>
    <t>Salary contribution for Admin and Finance Officer (15% of his salary)</t>
  </si>
  <si>
    <t>Office utility</t>
  </si>
  <si>
    <t>quarter</t>
  </si>
  <si>
    <t>Per diem to conduct quarterly monitoring visit</t>
  </si>
  <si>
    <t>Audit and terminal evaluation</t>
  </si>
  <si>
    <t>Fuel</t>
  </si>
  <si>
    <t>Support the development of community bylaw on the production, consumption and marketing of khat</t>
  </si>
  <si>
    <t>Salary for driver</t>
  </si>
  <si>
    <t>Salary for office guard</t>
  </si>
  <si>
    <t>Communication cost</t>
  </si>
  <si>
    <t>Administration cost budget</t>
  </si>
  <si>
    <t>Program Cost Budget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</si>
</sst>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Fill="1" applyBorder="1" applyAlignment="1">
      <alignment wrapText="1"/>
    </xf>
    <xf numFmtId="0" fontId="0" fillId="0" borderId="2" xfId="0" applyFill="1" applyBorder="1"/>
    <xf numFmtId="3" fontId="0" fillId="3" borderId="1" xfId="0" applyNumberFormat="1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Layout" workbookViewId="0">
      <selection activeCell="C94" sqref="C94"/>
    </sheetView>
  </sheetViews>
  <sheetFormatPr defaultRowHeight="15"/>
  <cols>
    <col min="2" max="2" width="31.7109375" customWidth="1"/>
    <col min="3" max="3" width="13.140625" customWidth="1"/>
    <col min="4" max="4" width="8.140625" customWidth="1"/>
    <col min="5" max="5" width="10" customWidth="1"/>
    <col min="6" max="6" width="11.140625" customWidth="1"/>
  </cols>
  <sheetData>
    <row r="1" spans="1:6" ht="30">
      <c r="A1" s="1" t="s">
        <v>0</v>
      </c>
      <c r="B1" s="2" t="s">
        <v>1</v>
      </c>
      <c r="C1" s="2" t="s">
        <v>2</v>
      </c>
      <c r="D1" s="2" t="s">
        <v>3</v>
      </c>
      <c r="E1" s="3" t="s">
        <v>5</v>
      </c>
      <c r="F1" s="3" t="s">
        <v>6</v>
      </c>
    </row>
    <row r="2" spans="1:6">
      <c r="A2" s="1"/>
      <c r="B2" s="18" t="s">
        <v>95</v>
      </c>
      <c r="C2" s="19"/>
      <c r="D2" s="19"/>
      <c r="E2" s="19"/>
      <c r="F2" s="20"/>
    </row>
    <row r="3" spans="1:6">
      <c r="A3" s="1">
        <v>1</v>
      </c>
      <c r="B3" s="9" t="s">
        <v>13</v>
      </c>
      <c r="C3" s="1"/>
      <c r="D3" s="1"/>
      <c r="E3" s="1"/>
      <c r="F3" s="1"/>
    </row>
    <row r="4" spans="1:6">
      <c r="A4" s="1">
        <v>1.1000000000000001</v>
      </c>
      <c r="B4" s="3" t="s">
        <v>14</v>
      </c>
      <c r="C4" s="1" t="s">
        <v>7</v>
      </c>
      <c r="D4" s="1">
        <v>3</v>
      </c>
      <c r="E4" s="1">
        <v>150</v>
      </c>
      <c r="F4" s="1">
        <v>450</v>
      </c>
    </row>
    <row r="5" spans="1:6">
      <c r="A5" s="1">
        <v>1.2</v>
      </c>
      <c r="B5" s="2" t="s">
        <v>15</v>
      </c>
      <c r="C5" s="1" t="s">
        <v>16</v>
      </c>
      <c r="D5" s="1"/>
      <c r="E5" s="1"/>
      <c r="F5" s="1">
        <v>1000</v>
      </c>
    </row>
    <row r="6" spans="1:6">
      <c r="A6" s="1">
        <v>1.3</v>
      </c>
      <c r="B6" s="2" t="s">
        <v>17</v>
      </c>
      <c r="C6" s="1" t="s">
        <v>12</v>
      </c>
      <c r="D6" s="1">
        <v>15</v>
      </c>
      <c r="E6" s="1">
        <v>120</v>
      </c>
      <c r="F6" s="1">
        <f>120*15</f>
        <v>1800</v>
      </c>
    </row>
    <row r="7" spans="1:6">
      <c r="A7" s="1">
        <v>2</v>
      </c>
      <c r="B7" s="9" t="s">
        <v>18</v>
      </c>
      <c r="C7" s="1"/>
      <c r="D7" s="1"/>
      <c r="E7" s="1"/>
      <c r="F7" s="1"/>
    </row>
    <row r="8" spans="1:6">
      <c r="A8" s="1">
        <v>2.1</v>
      </c>
      <c r="B8" s="2" t="s">
        <v>19</v>
      </c>
      <c r="C8" s="1" t="s">
        <v>7</v>
      </c>
      <c r="D8" s="1">
        <v>53</v>
      </c>
      <c r="E8" s="1">
        <v>2</v>
      </c>
      <c r="F8" s="1">
        <f>2*53</f>
        <v>106</v>
      </c>
    </row>
    <row r="9" spans="1:6">
      <c r="A9" s="1">
        <v>2.2000000000000002</v>
      </c>
      <c r="B9" s="2" t="s">
        <v>9</v>
      </c>
      <c r="C9" s="1" t="s">
        <v>7</v>
      </c>
      <c r="D9" s="1">
        <v>53</v>
      </c>
      <c r="E9" s="1">
        <v>1</v>
      </c>
      <c r="F9" s="1">
        <v>53</v>
      </c>
    </row>
    <row r="10" spans="1:6">
      <c r="A10" s="1">
        <v>2.2999999999999998</v>
      </c>
      <c r="B10" s="2" t="s">
        <v>11</v>
      </c>
      <c r="C10" s="1" t="s">
        <v>7</v>
      </c>
      <c r="D10" s="1">
        <v>53</v>
      </c>
      <c r="E10" s="1">
        <v>30</v>
      </c>
      <c r="F10" s="1">
        <f>30*53</f>
        <v>1590</v>
      </c>
    </row>
    <row r="11" spans="1:6">
      <c r="A11" s="1">
        <v>2.4</v>
      </c>
      <c r="B11" s="2" t="s">
        <v>10</v>
      </c>
      <c r="C11" s="1" t="s">
        <v>12</v>
      </c>
      <c r="D11" s="1">
        <v>1</v>
      </c>
      <c r="E11" s="1">
        <v>25</v>
      </c>
      <c r="F11" s="1">
        <v>25</v>
      </c>
    </row>
    <row r="12" spans="1:6">
      <c r="A12" s="1">
        <v>2.5</v>
      </c>
      <c r="B12" s="2" t="s">
        <v>20</v>
      </c>
      <c r="C12" s="1" t="s">
        <v>7</v>
      </c>
      <c r="D12" s="1">
        <v>53</v>
      </c>
      <c r="E12" s="1">
        <v>8</v>
      </c>
      <c r="F12" s="1">
        <f>8*53</f>
        <v>424</v>
      </c>
    </row>
    <row r="13" spans="1:6">
      <c r="A13" s="1">
        <v>3</v>
      </c>
      <c r="B13" s="10" t="s">
        <v>4</v>
      </c>
      <c r="C13" s="1"/>
      <c r="D13" s="1"/>
      <c r="E13" s="1"/>
      <c r="F13" s="1"/>
    </row>
    <row r="14" spans="1:6" ht="63" customHeight="1">
      <c r="A14" s="1">
        <v>3.1</v>
      </c>
      <c r="B14" s="10" t="s">
        <v>24</v>
      </c>
      <c r="C14" s="1"/>
      <c r="D14" s="1"/>
      <c r="E14" s="1"/>
      <c r="F14" s="1"/>
    </row>
    <row r="15" spans="1:6">
      <c r="A15" s="1">
        <v>3.2</v>
      </c>
      <c r="B15" s="3" t="s">
        <v>8</v>
      </c>
      <c r="C15" s="1" t="s">
        <v>7</v>
      </c>
      <c r="D15" s="1">
        <v>18</v>
      </c>
      <c r="E15" s="1">
        <v>2</v>
      </c>
      <c r="F15" s="1">
        <v>36</v>
      </c>
    </row>
    <row r="16" spans="1:6">
      <c r="A16" s="1">
        <v>3.3</v>
      </c>
      <c r="B16" s="1" t="s">
        <v>9</v>
      </c>
      <c r="C16" s="1" t="s">
        <v>7</v>
      </c>
      <c r="D16" s="1">
        <v>18</v>
      </c>
      <c r="E16" s="1">
        <v>1</v>
      </c>
      <c r="F16" s="1">
        <v>18</v>
      </c>
    </row>
    <row r="17" spans="1:6">
      <c r="A17" s="1">
        <v>3.4</v>
      </c>
      <c r="B17" s="1" t="s">
        <v>10</v>
      </c>
      <c r="C17" s="1" t="s">
        <v>12</v>
      </c>
      <c r="D17" s="1">
        <v>2</v>
      </c>
      <c r="E17" s="1">
        <v>25</v>
      </c>
      <c r="F17" s="1">
        <v>50</v>
      </c>
    </row>
    <row r="18" spans="1:6">
      <c r="A18" s="1">
        <v>3.5</v>
      </c>
      <c r="B18" s="1" t="s">
        <v>11</v>
      </c>
      <c r="C18" s="1" t="s">
        <v>7</v>
      </c>
      <c r="D18" s="1">
        <v>18</v>
      </c>
      <c r="E18" s="1">
        <v>60</v>
      </c>
      <c r="F18" s="1">
        <v>1080</v>
      </c>
    </row>
    <row r="19" spans="1:6" ht="48.75" customHeight="1">
      <c r="A19" s="4">
        <v>4</v>
      </c>
      <c r="B19" s="10" t="s">
        <v>25</v>
      </c>
      <c r="C19" s="1"/>
      <c r="D19" s="1"/>
      <c r="E19" s="1"/>
      <c r="F19" s="1"/>
    </row>
    <row r="20" spans="1:6">
      <c r="A20" s="1">
        <v>4.0999999999999996</v>
      </c>
      <c r="B20" s="5" t="s">
        <v>21</v>
      </c>
      <c r="C20" s="1" t="s">
        <v>16</v>
      </c>
      <c r="D20" s="1"/>
      <c r="E20" s="1"/>
      <c r="F20" s="1">
        <v>2000</v>
      </c>
    </row>
    <row r="21" spans="1:6">
      <c r="A21" s="1">
        <v>4.2</v>
      </c>
      <c r="B21" s="1" t="s">
        <v>22</v>
      </c>
      <c r="C21" s="1" t="s">
        <v>12</v>
      </c>
      <c r="D21" s="1">
        <v>4</v>
      </c>
      <c r="E21" s="1">
        <v>35</v>
      </c>
      <c r="F21" s="1">
        <v>140</v>
      </c>
    </row>
    <row r="22" spans="1:6">
      <c r="A22" s="1">
        <v>4.3</v>
      </c>
      <c r="B22" s="1" t="s">
        <v>19</v>
      </c>
      <c r="C22" s="1" t="s">
        <v>7</v>
      </c>
      <c r="D22" s="1">
        <v>60</v>
      </c>
      <c r="E22" s="1">
        <v>8</v>
      </c>
      <c r="F22" s="1">
        <f>60*8</f>
        <v>480</v>
      </c>
    </row>
    <row r="23" spans="1:6">
      <c r="A23" s="1">
        <v>4.4000000000000004</v>
      </c>
      <c r="B23" s="1" t="s">
        <v>10</v>
      </c>
      <c r="C23" s="1" t="s">
        <v>12</v>
      </c>
      <c r="D23" s="1">
        <v>4</v>
      </c>
      <c r="E23" s="1">
        <v>25</v>
      </c>
      <c r="F23" s="1">
        <v>100</v>
      </c>
    </row>
    <row r="24" spans="1:6">
      <c r="A24" s="1">
        <v>4.5</v>
      </c>
      <c r="B24" s="1" t="s">
        <v>9</v>
      </c>
      <c r="C24" s="1" t="s">
        <v>7</v>
      </c>
      <c r="D24" s="1">
        <v>60</v>
      </c>
      <c r="E24" s="1">
        <v>1</v>
      </c>
      <c r="F24" s="1">
        <v>60</v>
      </c>
    </row>
    <row r="25" spans="1:6">
      <c r="A25" s="1">
        <v>4.5</v>
      </c>
      <c r="B25" s="1" t="s">
        <v>23</v>
      </c>
      <c r="C25" s="1" t="s">
        <v>7</v>
      </c>
      <c r="D25" s="1">
        <v>60</v>
      </c>
      <c r="E25" s="1">
        <v>120</v>
      </c>
      <c r="F25" s="1">
        <f>120*60</f>
        <v>7200</v>
      </c>
    </row>
    <row r="26" spans="1:6" ht="30">
      <c r="A26" s="1">
        <v>5</v>
      </c>
      <c r="B26" s="11" t="s">
        <v>26</v>
      </c>
      <c r="C26" s="1"/>
      <c r="D26" s="1"/>
      <c r="E26" s="1"/>
      <c r="F26" s="1"/>
    </row>
    <row r="27" spans="1:6">
      <c r="A27" s="1">
        <v>5.0999999999999996</v>
      </c>
      <c r="B27" s="1" t="s">
        <v>9</v>
      </c>
      <c r="C27" s="1" t="s">
        <v>7</v>
      </c>
      <c r="D27" s="1">
        <v>90</v>
      </c>
      <c r="E27" s="1">
        <v>1</v>
      </c>
      <c r="F27" s="1">
        <v>90</v>
      </c>
    </row>
    <row r="28" spans="1:6">
      <c r="A28" s="1">
        <v>5.2</v>
      </c>
      <c r="B28" s="1" t="s">
        <v>10</v>
      </c>
      <c r="C28" s="1" t="s">
        <v>12</v>
      </c>
      <c r="D28" s="1">
        <v>4</v>
      </c>
      <c r="E28" s="1">
        <v>25</v>
      </c>
      <c r="F28" s="1">
        <v>100</v>
      </c>
    </row>
    <row r="29" spans="1:6">
      <c r="A29" s="1">
        <v>5.3</v>
      </c>
      <c r="B29" s="1" t="s">
        <v>11</v>
      </c>
      <c r="C29" s="1" t="s">
        <v>7</v>
      </c>
      <c r="D29" s="1">
        <v>90</v>
      </c>
      <c r="E29" s="1">
        <v>120</v>
      </c>
      <c r="F29" s="1">
        <f>90*120</f>
        <v>10800</v>
      </c>
    </row>
    <row r="30" spans="1:6">
      <c r="A30" s="1">
        <v>5.4</v>
      </c>
      <c r="B30" s="1" t="s">
        <v>22</v>
      </c>
      <c r="C30" s="1" t="s">
        <v>12</v>
      </c>
      <c r="D30" s="1">
        <v>4</v>
      </c>
      <c r="E30" s="1">
        <v>35</v>
      </c>
      <c r="F30" s="1">
        <v>140</v>
      </c>
    </row>
    <row r="31" spans="1:6">
      <c r="A31" s="1">
        <v>5.5</v>
      </c>
      <c r="B31" s="1" t="s">
        <v>19</v>
      </c>
      <c r="C31" s="1" t="s">
        <v>7</v>
      </c>
      <c r="D31" s="1">
        <v>90</v>
      </c>
      <c r="E31" s="1">
        <v>8</v>
      </c>
      <c r="F31" s="1">
        <v>720</v>
      </c>
    </row>
    <row r="32" spans="1:6" ht="45">
      <c r="A32" s="4">
        <v>6</v>
      </c>
      <c r="B32" s="11" t="s">
        <v>27</v>
      </c>
      <c r="C32" s="1"/>
      <c r="D32" s="1"/>
      <c r="E32" s="1"/>
      <c r="F32" s="1"/>
    </row>
    <row r="33" spans="1:6">
      <c r="A33" s="1">
        <v>6.1</v>
      </c>
      <c r="B33" s="1" t="s">
        <v>28</v>
      </c>
      <c r="C33" s="1" t="s">
        <v>31</v>
      </c>
      <c r="D33" s="6">
        <v>180000</v>
      </c>
      <c r="E33" s="1">
        <v>0.1</v>
      </c>
      <c r="F33" s="1">
        <f>180000*0.1</f>
        <v>18000</v>
      </c>
    </row>
    <row r="34" spans="1:6">
      <c r="A34" s="1">
        <v>6.2</v>
      </c>
      <c r="B34" s="1" t="s">
        <v>29</v>
      </c>
      <c r="C34" s="1" t="s">
        <v>31</v>
      </c>
      <c r="D34" s="1">
        <v>900</v>
      </c>
      <c r="E34" s="1">
        <v>0.5</v>
      </c>
      <c r="F34" s="1">
        <v>450</v>
      </c>
    </row>
    <row r="35" spans="1:6">
      <c r="A35" s="1">
        <v>6.3</v>
      </c>
      <c r="B35" s="1" t="s">
        <v>30</v>
      </c>
      <c r="C35" s="1" t="s">
        <v>31</v>
      </c>
      <c r="D35" s="1">
        <v>2000</v>
      </c>
      <c r="E35" s="1">
        <v>1.5</v>
      </c>
      <c r="F35" s="1">
        <v>3000</v>
      </c>
    </row>
    <row r="36" spans="1:6">
      <c r="A36" s="1">
        <v>6.4</v>
      </c>
      <c r="B36" s="1" t="s">
        <v>32</v>
      </c>
      <c r="C36" s="1" t="s">
        <v>12</v>
      </c>
      <c r="D36" s="1">
        <v>20</v>
      </c>
      <c r="E36" s="1">
        <v>100</v>
      </c>
      <c r="F36" s="1">
        <v>2000</v>
      </c>
    </row>
    <row r="37" spans="1:6">
      <c r="A37" s="1">
        <v>6.5</v>
      </c>
      <c r="B37" s="1" t="s">
        <v>33</v>
      </c>
      <c r="C37" s="1" t="s">
        <v>34</v>
      </c>
      <c r="D37" s="6">
        <v>182900</v>
      </c>
      <c r="E37" s="1">
        <v>0.02</v>
      </c>
      <c r="F37" s="1">
        <f>182900*0.02</f>
        <v>3658</v>
      </c>
    </row>
    <row r="38" spans="1:6" ht="30">
      <c r="A38" s="4">
        <v>7</v>
      </c>
      <c r="B38" s="11" t="s">
        <v>35</v>
      </c>
      <c r="C38" s="1"/>
      <c r="D38" s="1"/>
      <c r="E38" s="1"/>
      <c r="F38" s="1"/>
    </row>
    <row r="39" spans="1:6">
      <c r="A39" s="1">
        <v>7.1</v>
      </c>
      <c r="B39" s="1" t="s">
        <v>36</v>
      </c>
      <c r="C39" s="1" t="s">
        <v>31</v>
      </c>
      <c r="D39" s="1">
        <v>6</v>
      </c>
      <c r="E39" s="1">
        <v>1000</v>
      </c>
      <c r="F39" s="1">
        <v>6000</v>
      </c>
    </row>
    <row r="40" spans="1:6">
      <c r="A40" s="1">
        <v>7.2</v>
      </c>
      <c r="B40" s="1" t="s">
        <v>37</v>
      </c>
      <c r="C40" s="1" t="s">
        <v>31</v>
      </c>
      <c r="D40" s="1">
        <v>6</v>
      </c>
      <c r="E40" s="1">
        <v>750</v>
      </c>
      <c r="F40" s="1">
        <v>4500</v>
      </c>
    </row>
    <row r="41" spans="1:6">
      <c r="A41" s="1">
        <v>7.3</v>
      </c>
      <c r="B41" s="1" t="s">
        <v>38</v>
      </c>
      <c r="C41" s="1" t="s">
        <v>31</v>
      </c>
      <c r="D41" s="1">
        <v>6</v>
      </c>
      <c r="E41" s="1">
        <v>850</v>
      </c>
      <c r="F41" s="1">
        <v>5100</v>
      </c>
    </row>
    <row r="42" spans="1:6">
      <c r="A42" s="1">
        <v>7.5</v>
      </c>
      <c r="B42" s="1" t="s">
        <v>39</v>
      </c>
      <c r="C42" s="1" t="s">
        <v>31</v>
      </c>
      <c r="D42" s="1">
        <v>6</v>
      </c>
      <c r="E42" s="1">
        <v>150</v>
      </c>
      <c r="F42" s="1">
        <v>900</v>
      </c>
    </row>
    <row r="43" spans="1:6">
      <c r="A43" s="1">
        <v>7.6</v>
      </c>
      <c r="B43" s="1" t="s">
        <v>40</v>
      </c>
      <c r="C43" s="1" t="s">
        <v>31</v>
      </c>
      <c r="D43" s="1">
        <v>6</v>
      </c>
      <c r="E43" s="1">
        <v>80</v>
      </c>
      <c r="F43" s="1">
        <v>480</v>
      </c>
    </row>
    <row r="44" spans="1:6" ht="45">
      <c r="A44" s="1">
        <v>8</v>
      </c>
      <c r="B44" s="11" t="s">
        <v>41</v>
      </c>
      <c r="C44" s="4" t="s">
        <v>16</v>
      </c>
      <c r="D44" s="1"/>
      <c r="E44" s="1"/>
      <c r="F44" s="1">
        <v>2000</v>
      </c>
    </row>
    <row r="45" spans="1:6">
      <c r="A45" s="1">
        <v>9</v>
      </c>
      <c r="B45" s="12" t="s">
        <v>42</v>
      </c>
      <c r="C45" s="1"/>
      <c r="D45" s="1"/>
      <c r="E45" s="1"/>
      <c r="F45" s="1"/>
    </row>
    <row r="46" spans="1:6">
      <c r="A46" s="1">
        <v>9.1</v>
      </c>
      <c r="B46" s="1" t="s">
        <v>43</v>
      </c>
      <c r="C46" s="1" t="s">
        <v>7</v>
      </c>
      <c r="D46" s="1">
        <v>12</v>
      </c>
      <c r="E46" s="1">
        <v>200</v>
      </c>
      <c r="F46" s="1">
        <v>2400</v>
      </c>
    </row>
    <row r="47" spans="1:6" ht="45">
      <c r="A47" s="1">
        <v>9.1999999999999993</v>
      </c>
      <c r="B47" s="5" t="s">
        <v>44</v>
      </c>
      <c r="C47" s="1" t="s">
        <v>16</v>
      </c>
      <c r="D47" s="1"/>
      <c r="E47" s="1"/>
      <c r="F47" s="1">
        <v>3000</v>
      </c>
    </row>
    <row r="48" spans="1:6">
      <c r="A48" s="1">
        <v>9.3000000000000007</v>
      </c>
      <c r="B48" s="1" t="s">
        <v>45</v>
      </c>
      <c r="C48" s="1" t="s">
        <v>7</v>
      </c>
      <c r="D48" s="1">
        <v>12</v>
      </c>
      <c r="E48" s="1">
        <v>20</v>
      </c>
      <c r="F48" s="1">
        <v>240</v>
      </c>
    </row>
    <row r="49" spans="1:6" ht="45">
      <c r="A49" s="1">
        <v>9.4</v>
      </c>
      <c r="B49" s="5" t="s">
        <v>46</v>
      </c>
      <c r="C49" s="1" t="s">
        <v>12</v>
      </c>
      <c r="D49" s="1">
        <v>30</v>
      </c>
      <c r="E49" s="1">
        <v>15</v>
      </c>
      <c r="F49" s="1">
        <v>450</v>
      </c>
    </row>
    <row r="50" spans="1:6">
      <c r="A50" s="1">
        <v>9.5</v>
      </c>
      <c r="B50" s="1" t="s">
        <v>47</v>
      </c>
      <c r="C50" s="1" t="s">
        <v>7</v>
      </c>
      <c r="D50" s="1">
        <v>12</v>
      </c>
      <c r="E50" s="1">
        <v>450</v>
      </c>
      <c r="F50" s="1">
        <v>5400</v>
      </c>
    </row>
    <row r="51" spans="1:6" ht="30">
      <c r="A51" s="1">
        <v>10</v>
      </c>
      <c r="B51" s="11" t="s">
        <v>48</v>
      </c>
      <c r="C51" s="1"/>
      <c r="D51" s="1"/>
      <c r="E51" s="1"/>
      <c r="F51" s="1"/>
    </row>
    <row r="52" spans="1:6">
      <c r="A52" s="1">
        <v>10.1</v>
      </c>
      <c r="B52" s="1" t="s">
        <v>22</v>
      </c>
      <c r="C52" s="1" t="s">
        <v>12</v>
      </c>
      <c r="D52" s="1">
        <v>4</v>
      </c>
      <c r="E52" s="1">
        <v>35</v>
      </c>
      <c r="F52" s="1">
        <v>140</v>
      </c>
    </row>
    <row r="53" spans="1:6">
      <c r="A53" s="1">
        <v>10.199999999999999</v>
      </c>
      <c r="B53" s="5" t="s">
        <v>19</v>
      </c>
      <c r="C53" s="1" t="s">
        <v>7</v>
      </c>
      <c r="D53" s="1">
        <v>25</v>
      </c>
      <c r="E53" s="1">
        <v>8</v>
      </c>
      <c r="F53" s="1">
        <v>200</v>
      </c>
    </row>
    <row r="54" spans="1:6">
      <c r="A54" s="1">
        <v>10.3</v>
      </c>
      <c r="B54" s="1" t="s">
        <v>10</v>
      </c>
      <c r="C54" s="1" t="s">
        <v>12</v>
      </c>
      <c r="D54" s="1">
        <v>4</v>
      </c>
      <c r="E54" s="1">
        <v>25</v>
      </c>
      <c r="F54" s="1">
        <v>100</v>
      </c>
    </row>
    <row r="55" spans="1:6">
      <c r="A55" s="1">
        <v>10.4</v>
      </c>
      <c r="B55" s="5" t="s">
        <v>11</v>
      </c>
      <c r="C55" s="1" t="s">
        <v>7</v>
      </c>
      <c r="D55" s="1">
        <v>25</v>
      </c>
      <c r="E55" s="1">
        <v>90</v>
      </c>
      <c r="F55" s="1">
        <f>90*25</f>
        <v>2250</v>
      </c>
    </row>
    <row r="56" spans="1:6">
      <c r="A56" s="1">
        <v>10.5</v>
      </c>
      <c r="B56" s="1" t="s">
        <v>9</v>
      </c>
      <c r="C56" s="1" t="s">
        <v>7</v>
      </c>
      <c r="D56" s="1">
        <v>25</v>
      </c>
      <c r="E56" s="1">
        <v>1</v>
      </c>
      <c r="F56" s="1">
        <v>25</v>
      </c>
    </row>
    <row r="57" spans="1:6" ht="30">
      <c r="A57" s="1">
        <v>11</v>
      </c>
      <c r="B57" s="11" t="s">
        <v>49</v>
      </c>
      <c r="C57" s="1"/>
      <c r="D57" s="1"/>
      <c r="E57" s="1"/>
      <c r="F57" s="1"/>
    </row>
    <row r="58" spans="1:6">
      <c r="A58" s="1">
        <v>11.1</v>
      </c>
      <c r="B58" s="1" t="s">
        <v>50</v>
      </c>
      <c r="C58" s="1"/>
      <c r="D58" s="1"/>
      <c r="E58" s="1"/>
      <c r="F58" s="1"/>
    </row>
    <row r="59" spans="1:6">
      <c r="A59" s="1" t="s">
        <v>56</v>
      </c>
      <c r="B59" s="5" t="s">
        <v>51</v>
      </c>
      <c r="C59" s="1" t="s">
        <v>31</v>
      </c>
      <c r="D59" s="1">
        <v>3</v>
      </c>
      <c r="E59" s="1">
        <v>500</v>
      </c>
      <c r="F59" s="1">
        <v>1500</v>
      </c>
    </row>
    <row r="60" spans="1:6">
      <c r="A60" s="1" t="s">
        <v>57</v>
      </c>
      <c r="B60" s="1" t="s">
        <v>36</v>
      </c>
      <c r="C60" s="1" t="s">
        <v>31</v>
      </c>
      <c r="D60" s="1">
        <v>3</v>
      </c>
      <c r="E60" s="1">
        <v>1000</v>
      </c>
      <c r="F60" s="1">
        <v>3000</v>
      </c>
    </row>
    <row r="61" spans="1:6">
      <c r="A61" s="1" t="s">
        <v>58</v>
      </c>
      <c r="B61" s="5" t="s">
        <v>52</v>
      </c>
      <c r="C61" s="1" t="s">
        <v>31</v>
      </c>
      <c r="D61" s="1">
        <v>3</v>
      </c>
      <c r="E61" s="1">
        <v>600</v>
      </c>
      <c r="F61" s="1">
        <v>1800</v>
      </c>
    </row>
    <row r="62" spans="1:6">
      <c r="A62" s="1" t="s">
        <v>59</v>
      </c>
      <c r="B62" s="1" t="s">
        <v>53</v>
      </c>
      <c r="C62" s="1" t="s">
        <v>31</v>
      </c>
      <c r="D62" s="1">
        <v>3</v>
      </c>
      <c r="E62" s="1">
        <v>2000</v>
      </c>
      <c r="F62" s="1">
        <v>6000</v>
      </c>
    </row>
    <row r="63" spans="1:6">
      <c r="A63" s="1" t="s">
        <v>60</v>
      </c>
      <c r="B63" s="5" t="s">
        <v>54</v>
      </c>
      <c r="C63" s="1" t="s">
        <v>31</v>
      </c>
      <c r="D63" s="1">
        <v>9</v>
      </c>
      <c r="E63" s="1">
        <v>150</v>
      </c>
      <c r="F63" s="1">
        <f>9*150</f>
        <v>1350</v>
      </c>
    </row>
    <row r="64" spans="1:6">
      <c r="A64" s="1" t="s">
        <v>61</v>
      </c>
      <c r="B64" s="1" t="s">
        <v>65</v>
      </c>
      <c r="C64" s="1" t="s">
        <v>31</v>
      </c>
      <c r="D64" s="1">
        <v>36</v>
      </c>
      <c r="E64" s="1">
        <v>50</v>
      </c>
      <c r="F64" s="1">
        <f>50*36</f>
        <v>1800</v>
      </c>
    </row>
    <row r="65" spans="1:6">
      <c r="A65" s="1" t="s">
        <v>62</v>
      </c>
      <c r="B65" s="5" t="s">
        <v>55</v>
      </c>
      <c r="C65" s="1"/>
      <c r="D65" s="1"/>
      <c r="E65" s="1"/>
      <c r="F65" s="1"/>
    </row>
    <row r="66" spans="1:6" ht="45">
      <c r="A66" s="1">
        <v>11.2</v>
      </c>
      <c r="B66" s="3" t="s">
        <v>63</v>
      </c>
      <c r="C66" s="5" t="s">
        <v>64</v>
      </c>
      <c r="D66" s="1">
        <v>3</v>
      </c>
      <c r="E66" s="1">
        <v>3000</v>
      </c>
      <c r="F66" s="1">
        <v>9000</v>
      </c>
    </row>
    <row r="67" spans="1:6">
      <c r="A67" s="1">
        <v>12</v>
      </c>
      <c r="B67" s="12" t="s">
        <v>66</v>
      </c>
      <c r="C67" s="1"/>
      <c r="D67" s="1"/>
      <c r="E67" s="1"/>
      <c r="F67" s="1"/>
    </row>
    <row r="68" spans="1:6">
      <c r="A68" s="1">
        <v>12.1</v>
      </c>
      <c r="B68" s="1" t="s">
        <v>67</v>
      </c>
      <c r="C68" s="1" t="s">
        <v>70</v>
      </c>
      <c r="D68" s="1">
        <v>2</v>
      </c>
      <c r="E68" s="1">
        <v>2000</v>
      </c>
      <c r="F68" s="1">
        <v>4000</v>
      </c>
    </row>
    <row r="69" spans="1:6">
      <c r="A69" s="1">
        <v>12.3</v>
      </c>
      <c r="B69" s="1" t="s">
        <v>68</v>
      </c>
      <c r="C69" s="1" t="s">
        <v>70</v>
      </c>
      <c r="D69" s="1">
        <v>2</v>
      </c>
      <c r="E69" s="1">
        <v>2500</v>
      </c>
      <c r="F69" s="1">
        <v>5000</v>
      </c>
    </row>
    <row r="70" spans="1:6">
      <c r="A70" s="1">
        <v>12.4</v>
      </c>
      <c r="B70" s="1" t="s">
        <v>69</v>
      </c>
      <c r="C70" s="1" t="s">
        <v>31</v>
      </c>
      <c r="D70" s="1">
        <v>10000</v>
      </c>
      <c r="E70" s="1">
        <v>0.1</v>
      </c>
      <c r="F70" s="1">
        <v>1000</v>
      </c>
    </row>
    <row r="71" spans="1:6" ht="45">
      <c r="A71" s="1">
        <v>13</v>
      </c>
      <c r="B71" s="11" t="s">
        <v>71</v>
      </c>
      <c r="C71" s="1" t="s">
        <v>16</v>
      </c>
      <c r="D71" s="1"/>
      <c r="E71" s="1"/>
      <c r="F71" s="1">
        <v>3115</v>
      </c>
    </row>
    <row r="72" spans="1:6" ht="45">
      <c r="A72" s="1">
        <v>14</v>
      </c>
      <c r="B72" s="11" t="s">
        <v>72</v>
      </c>
      <c r="C72" s="1" t="s">
        <v>16</v>
      </c>
      <c r="D72" s="1"/>
      <c r="E72" s="1"/>
      <c r="F72" s="1">
        <v>3500</v>
      </c>
    </row>
    <row r="73" spans="1:6">
      <c r="A73" s="1">
        <v>15</v>
      </c>
      <c r="B73" s="11" t="s">
        <v>76</v>
      </c>
      <c r="C73" s="1" t="s">
        <v>77</v>
      </c>
      <c r="D73" s="1">
        <v>24</v>
      </c>
      <c r="E73" s="1">
        <v>280</v>
      </c>
      <c r="F73" s="1">
        <f>280*24</f>
        <v>6720</v>
      </c>
    </row>
    <row r="74" spans="1:6" ht="60">
      <c r="A74" s="1">
        <v>16</v>
      </c>
      <c r="B74" s="11" t="s">
        <v>90</v>
      </c>
      <c r="C74" s="1" t="s">
        <v>16</v>
      </c>
      <c r="D74" s="1"/>
      <c r="E74" s="1"/>
      <c r="F74" s="1">
        <v>1000</v>
      </c>
    </row>
    <row r="75" spans="1:6">
      <c r="A75" s="1"/>
      <c r="B75" s="7" t="s">
        <v>73</v>
      </c>
      <c r="C75" s="7"/>
      <c r="D75" s="7"/>
      <c r="E75" s="7"/>
      <c r="F75" s="7">
        <f>SUM(F4:F74)</f>
        <v>137540</v>
      </c>
    </row>
    <row r="76" spans="1:6">
      <c r="A76" s="1"/>
      <c r="B76" s="16" t="s">
        <v>94</v>
      </c>
      <c r="C76" s="17"/>
      <c r="D76" s="17"/>
      <c r="E76" s="17"/>
      <c r="F76" s="17"/>
    </row>
    <row r="77" spans="1:6">
      <c r="A77" s="1">
        <v>1</v>
      </c>
      <c r="B77" s="13" t="s">
        <v>78</v>
      </c>
      <c r="C77" s="14" t="s">
        <v>77</v>
      </c>
      <c r="D77">
        <v>24</v>
      </c>
      <c r="E77">
        <v>80</v>
      </c>
      <c r="F77">
        <f>80*24</f>
        <v>1920</v>
      </c>
    </row>
    <row r="78" spans="1:6">
      <c r="A78" s="1">
        <v>2</v>
      </c>
      <c r="B78" s="13" t="s">
        <v>79</v>
      </c>
      <c r="C78" s="14" t="s">
        <v>77</v>
      </c>
      <c r="D78">
        <v>24</v>
      </c>
      <c r="E78">
        <v>50</v>
      </c>
      <c r="F78">
        <f>50*24</f>
        <v>1200</v>
      </c>
    </row>
    <row r="79" spans="1:6">
      <c r="A79" s="14">
        <v>3</v>
      </c>
      <c r="B79" s="13" t="s">
        <v>80</v>
      </c>
      <c r="C79" s="14" t="s">
        <v>77</v>
      </c>
      <c r="D79">
        <v>24</v>
      </c>
      <c r="E79">
        <v>200</v>
      </c>
      <c r="F79">
        <f>200*24</f>
        <v>4800</v>
      </c>
    </row>
    <row r="80" spans="1:6" ht="30">
      <c r="A80" s="14">
        <v>4</v>
      </c>
      <c r="B80" s="13" t="s">
        <v>82</v>
      </c>
      <c r="C80" s="14" t="s">
        <v>77</v>
      </c>
      <c r="D80">
        <v>24</v>
      </c>
      <c r="E80">
        <v>110</v>
      </c>
      <c r="F80">
        <f>24*110</f>
        <v>2640</v>
      </c>
    </row>
    <row r="81" spans="1:6" ht="30">
      <c r="A81" s="14">
        <v>5</v>
      </c>
      <c r="B81" s="13" t="s">
        <v>81</v>
      </c>
      <c r="C81" s="14" t="s">
        <v>77</v>
      </c>
      <c r="D81">
        <v>24</v>
      </c>
      <c r="E81">
        <v>150</v>
      </c>
      <c r="F81">
        <v>3600</v>
      </c>
    </row>
    <row r="82" spans="1:6">
      <c r="A82" s="14">
        <v>6</v>
      </c>
      <c r="B82" s="13" t="s">
        <v>83</v>
      </c>
      <c r="C82" s="14" t="s">
        <v>77</v>
      </c>
      <c r="D82">
        <v>24</v>
      </c>
      <c r="E82">
        <v>300</v>
      </c>
      <c r="F82">
        <f>300*24</f>
        <v>7200</v>
      </c>
    </row>
    <row r="83" spans="1:6" ht="30">
      <c r="A83" s="14">
        <v>7</v>
      </c>
      <c r="B83" s="13" t="s">
        <v>84</v>
      </c>
      <c r="C83" s="14" t="s">
        <v>77</v>
      </c>
      <c r="D83">
        <v>24</v>
      </c>
      <c r="E83">
        <v>50</v>
      </c>
      <c r="F83">
        <f>50*24</f>
        <v>1200</v>
      </c>
    </row>
    <row r="84" spans="1:6">
      <c r="A84" s="14">
        <v>8</v>
      </c>
      <c r="B84" s="13" t="s">
        <v>91</v>
      </c>
      <c r="C84" s="14" t="s">
        <v>77</v>
      </c>
      <c r="D84">
        <v>24</v>
      </c>
      <c r="E84">
        <v>150</v>
      </c>
      <c r="F84">
        <f>24*150</f>
        <v>3600</v>
      </c>
    </row>
    <row r="85" spans="1:6">
      <c r="A85" s="14">
        <v>9</v>
      </c>
      <c r="B85" s="13" t="s">
        <v>92</v>
      </c>
      <c r="C85" s="14" t="s">
        <v>77</v>
      </c>
      <c r="D85">
        <v>24</v>
      </c>
      <c r="E85">
        <v>75</v>
      </c>
      <c r="F85">
        <f>75*24</f>
        <v>1800</v>
      </c>
    </row>
    <row r="86" spans="1:6">
      <c r="A86" s="14">
        <v>10</v>
      </c>
      <c r="B86" s="13" t="s">
        <v>93</v>
      </c>
      <c r="C86" s="14" t="s">
        <v>77</v>
      </c>
      <c r="D86">
        <v>24</v>
      </c>
      <c r="E86">
        <v>41.67</v>
      </c>
      <c r="F86">
        <v>1000</v>
      </c>
    </row>
    <row r="87" spans="1:6">
      <c r="A87" s="14">
        <v>11</v>
      </c>
      <c r="B87" s="13" t="s">
        <v>85</v>
      </c>
      <c r="C87" s="14" t="s">
        <v>77</v>
      </c>
      <c r="D87">
        <v>24</v>
      </c>
      <c r="E87">
        <v>100</v>
      </c>
      <c r="F87">
        <v>2400</v>
      </c>
    </row>
    <row r="88" spans="1:6" ht="30">
      <c r="A88" s="14">
        <v>12</v>
      </c>
      <c r="B88" s="13" t="s">
        <v>87</v>
      </c>
      <c r="C88" s="14" t="s">
        <v>86</v>
      </c>
      <c r="D88">
        <v>8</v>
      </c>
      <c r="E88">
        <v>400</v>
      </c>
      <c r="F88">
        <f>400*8</f>
        <v>3200</v>
      </c>
    </row>
    <row r="89" spans="1:6">
      <c r="A89" s="14">
        <v>13</v>
      </c>
      <c r="B89" s="13" t="s">
        <v>89</v>
      </c>
      <c r="C89" s="14" t="s">
        <v>86</v>
      </c>
      <c r="D89">
        <v>8</v>
      </c>
      <c r="E89">
        <v>300</v>
      </c>
      <c r="F89">
        <v>2400</v>
      </c>
    </row>
    <row r="90" spans="1:6">
      <c r="A90" s="14">
        <v>14</v>
      </c>
      <c r="B90" s="13" t="s">
        <v>88</v>
      </c>
      <c r="C90" s="14" t="s">
        <v>70</v>
      </c>
      <c r="D90">
        <v>1</v>
      </c>
      <c r="E90">
        <v>500</v>
      </c>
      <c r="F90">
        <v>500</v>
      </c>
    </row>
    <row r="91" spans="1:6">
      <c r="B91" s="12" t="s">
        <v>74</v>
      </c>
      <c r="C91" s="1"/>
      <c r="D91" s="1"/>
      <c r="E91" s="1"/>
      <c r="F91" s="1">
        <f>SUM(F77:F90)</f>
        <v>37460</v>
      </c>
    </row>
    <row r="92" spans="1:6">
      <c r="B92" s="8" t="s">
        <v>75</v>
      </c>
      <c r="C92" s="8"/>
      <c r="D92" s="8"/>
      <c r="E92" s="8"/>
      <c r="F92" s="15">
        <v>175000</v>
      </c>
    </row>
    <row r="96" spans="1:6">
      <c r="B96" s="1"/>
    </row>
    <row r="97" spans="2:2">
      <c r="B97" s="7"/>
    </row>
  </sheetData>
  <mergeCells count="2">
    <mergeCell ref="B76:F76"/>
    <mergeCell ref="B2:F2"/>
  </mergeCells>
  <pageMargins left="0.7" right="0.7" top="0.75" bottom="0.75" header="0.3" footer="0.3"/>
  <pageSetup orientation="portrait" r:id="rId1"/>
  <headerFooter>
    <oddHeader>&amp;CBUDGET BREAKDOWN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efda</cp:lastModifiedBy>
  <dcterms:created xsi:type="dcterms:W3CDTF">2016-08-10T11:10:26Z</dcterms:created>
  <dcterms:modified xsi:type="dcterms:W3CDTF">2016-08-11T05:44:52Z</dcterms:modified>
</cp:coreProperties>
</file>