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12240" windowHeight="7995"/>
  </bookViews>
  <sheets>
    <sheet name="Budget  " sheetId="2" r:id="rId1"/>
  </sheets>
  <calcPr calcId="124519"/>
</workbook>
</file>

<file path=xl/calcChain.xml><?xml version="1.0" encoding="utf-8"?>
<calcChain xmlns="http://schemas.openxmlformats.org/spreadsheetml/2006/main">
  <c r="G14" i="2"/>
  <c r="E97"/>
  <c r="F96"/>
  <c r="G96" s="1"/>
  <c r="F95"/>
  <c r="G95" s="1"/>
  <c r="F97" l="1"/>
  <c r="G97" s="1"/>
  <c r="F70" l="1"/>
  <c r="G70" s="1"/>
  <c r="F17"/>
  <c r="G17" s="1"/>
  <c r="F80"/>
  <c r="G80" s="1"/>
  <c r="F81"/>
  <c r="G81" s="1"/>
  <c r="F82"/>
  <c r="G82" s="1"/>
  <c r="F83"/>
  <c r="G83" s="1"/>
  <c r="F84"/>
  <c r="G84" s="1"/>
  <c r="F36"/>
  <c r="G36" s="1"/>
  <c r="F35"/>
  <c r="G35" s="1"/>
  <c r="F34"/>
  <c r="G34" s="1"/>
  <c r="F33"/>
  <c r="G33" s="1"/>
  <c r="F32"/>
  <c r="G32" s="1"/>
  <c r="F37" l="1"/>
  <c r="G37" s="1"/>
  <c r="F90" l="1"/>
  <c r="G90" s="1"/>
  <c r="F89"/>
  <c r="G89" s="1"/>
  <c r="F88"/>
  <c r="G88" s="1"/>
  <c r="F87"/>
  <c r="G87" s="1"/>
  <c r="F86"/>
  <c r="G86" s="1"/>
  <c r="F85"/>
  <c r="G85" s="1"/>
  <c r="F79"/>
  <c r="G79" s="1"/>
  <c r="F78"/>
  <c r="G78" s="1"/>
  <c r="F77"/>
  <c r="G77" s="1"/>
  <c r="F76"/>
  <c r="G76" s="1"/>
  <c r="F75"/>
  <c r="G75" s="1"/>
  <c r="F74"/>
  <c r="G74" s="1"/>
  <c r="F73"/>
  <c r="G73" s="1"/>
  <c r="F71"/>
  <c r="G71" s="1"/>
  <c r="F67"/>
  <c r="G67" s="1"/>
  <c r="F66"/>
  <c r="G66" s="1"/>
  <c r="F65"/>
  <c r="G65" s="1"/>
  <c r="F64"/>
  <c r="G64" s="1"/>
  <c r="F63"/>
  <c r="G63" s="1"/>
  <c r="F62"/>
  <c r="G62" s="1"/>
  <c r="F61"/>
  <c r="G61" s="1"/>
  <c r="F60"/>
  <c r="G60" s="1"/>
  <c r="F59"/>
  <c r="G59" s="1"/>
  <c r="F58"/>
  <c r="G58" s="1"/>
  <c r="F57"/>
  <c r="G57" s="1"/>
  <c r="F56"/>
  <c r="G56" s="1"/>
  <c r="F55"/>
  <c r="G55" s="1"/>
  <c r="F54"/>
  <c r="G54" s="1"/>
  <c r="F53"/>
  <c r="G53" s="1"/>
  <c r="F50"/>
  <c r="G50" s="1"/>
  <c r="F49"/>
  <c r="G49" s="1"/>
  <c r="F48"/>
  <c r="G48" s="1"/>
  <c r="F47"/>
  <c r="G47" s="1"/>
  <c r="F46"/>
  <c r="G46" s="1"/>
  <c r="F45"/>
  <c r="G45" s="1"/>
  <c r="F44"/>
  <c r="G44" s="1"/>
  <c r="F43"/>
  <c r="G43" s="1"/>
  <c r="F42"/>
  <c r="G42" s="1"/>
  <c r="F41"/>
  <c r="G41" s="1"/>
  <c r="F40"/>
  <c r="G40" s="1"/>
  <c r="F39"/>
  <c r="G39" s="1"/>
  <c r="F29"/>
  <c r="G29" s="1"/>
  <c r="F28"/>
  <c r="G28" s="1"/>
  <c r="F27"/>
  <c r="G27" s="1"/>
  <c r="F26"/>
  <c r="G26" s="1"/>
  <c r="F25"/>
  <c r="G25" s="1"/>
  <c r="F24"/>
  <c r="G24" s="1"/>
  <c r="F21"/>
  <c r="F16"/>
  <c r="G16" s="1"/>
  <c r="F15"/>
  <c r="G15" s="1"/>
  <c r="F11"/>
  <c r="G11" s="1"/>
  <c r="F10"/>
  <c r="G10" s="1"/>
  <c r="F9"/>
  <c r="G9" s="1"/>
  <c r="F8"/>
  <c r="G8" s="1"/>
  <c r="F7"/>
  <c r="G7" s="1"/>
  <c r="F6"/>
  <c r="G6" s="1"/>
  <c r="F5"/>
  <c r="G5" s="1"/>
  <c r="F22" l="1"/>
  <c r="G22" s="1"/>
  <c r="G21"/>
  <c r="F19"/>
  <c r="G19" s="1"/>
  <c r="F30"/>
  <c r="G30" s="1"/>
  <c r="F68"/>
  <c r="G68" s="1"/>
  <c r="F51"/>
  <c r="G51" s="1"/>
  <c r="F12"/>
  <c r="G12" s="1"/>
  <c r="F91"/>
  <c r="G91" s="1"/>
  <c r="F92" l="1"/>
  <c r="G92" s="1"/>
</calcChain>
</file>

<file path=xl/sharedStrings.xml><?xml version="1.0" encoding="utf-8"?>
<sst xmlns="http://schemas.openxmlformats.org/spreadsheetml/2006/main" count="159" uniqueCount="111">
  <si>
    <t>S.No</t>
  </si>
  <si>
    <t>Activity</t>
  </si>
  <si>
    <t>Unit Type</t>
  </si>
  <si>
    <t>Unit No.</t>
  </si>
  <si>
    <t xml:space="preserve">Unit Cost </t>
  </si>
  <si>
    <t xml:space="preserve">Total Estimated Cost  </t>
  </si>
  <si>
    <t>A</t>
  </si>
  <si>
    <t xml:space="preserve">Project Manager </t>
  </si>
  <si>
    <t>Month</t>
  </si>
  <si>
    <t xml:space="preserve">Data Entry Officer </t>
  </si>
  <si>
    <t>Accountant</t>
  </si>
  <si>
    <t>Laptops</t>
  </si>
  <si>
    <t>Printers</t>
  </si>
  <si>
    <t>Digital Cameras</t>
  </si>
  <si>
    <t xml:space="preserve">Stationary </t>
  </si>
  <si>
    <t>Internet/ IT &amp; Communication devices</t>
  </si>
  <si>
    <t xml:space="preserve">Photocopier </t>
  </si>
  <si>
    <t>C</t>
  </si>
  <si>
    <t>Repair &amp; Maintenance</t>
  </si>
  <si>
    <t>No</t>
  </si>
  <si>
    <t>Multimedia Projector</t>
  </si>
  <si>
    <t xml:space="preserve">Generator </t>
  </si>
  <si>
    <t>Sub Total A</t>
  </si>
  <si>
    <t>Sub Total C</t>
  </si>
  <si>
    <t>Admin &amp; HR</t>
  </si>
  <si>
    <t>Stationary</t>
  </si>
  <si>
    <t xml:space="preserve">Fuel for Genrator </t>
  </si>
  <si>
    <t xml:space="preserve">Vehicle Fuel </t>
  </si>
  <si>
    <t>Audit Fee</t>
  </si>
  <si>
    <t>Lum sum</t>
  </si>
  <si>
    <t xml:space="preserve"> Vehicles Rental (2)</t>
  </si>
  <si>
    <t>Administration Block Cost</t>
  </si>
  <si>
    <t>Project  Office Utilities</t>
  </si>
  <si>
    <t>Office Boy</t>
  </si>
  <si>
    <t>Principal</t>
  </si>
  <si>
    <t>B</t>
  </si>
  <si>
    <t>D</t>
  </si>
  <si>
    <t>Sub Total D</t>
  </si>
  <si>
    <t>Sub Total B</t>
  </si>
  <si>
    <t>Grand Total</t>
  </si>
  <si>
    <t>Construction Cost</t>
  </si>
  <si>
    <t>Food item Cost</t>
  </si>
  <si>
    <t>Education Material Cost</t>
  </si>
  <si>
    <t>E</t>
  </si>
  <si>
    <t xml:space="preserve">Books </t>
  </si>
  <si>
    <t>Uniforms</t>
  </si>
  <si>
    <t>Bags</t>
  </si>
  <si>
    <t>Shoes</t>
  </si>
  <si>
    <t>Food Expense    P/d =150 Rs</t>
  </si>
  <si>
    <t>F</t>
  </si>
  <si>
    <t>Supplies Cost</t>
  </si>
  <si>
    <t>Sub Total E</t>
  </si>
  <si>
    <t>Sub Total F</t>
  </si>
  <si>
    <t>Furniture Cost</t>
  </si>
  <si>
    <t>Chairs</t>
  </si>
  <si>
    <t>Tables</t>
  </si>
  <si>
    <t>Metress</t>
  </si>
  <si>
    <t>G</t>
  </si>
  <si>
    <t>Sub Total G</t>
  </si>
  <si>
    <t>IEC Material</t>
  </si>
  <si>
    <t>Sports Material</t>
  </si>
  <si>
    <t>Sleeping Beds</t>
  </si>
  <si>
    <t xml:space="preserve">Operational  Cost </t>
  </si>
  <si>
    <t xml:space="preserve">Program Cost </t>
  </si>
  <si>
    <t>Teacher    (Islamiyat)</t>
  </si>
  <si>
    <t>Teacher     (Pak Study)</t>
  </si>
  <si>
    <t xml:space="preserve"> Teacher    (English)</t>
  </si>
  <si>
    <t>Teacher      (Urdu)</t>
  </si>
  <si>
    <t xml:space="preserve"> Teacher     (Maths)</t>
  </si>
  <si>
    <t xml:space="preserve"> Teacher     (IT)</t>
  </si>
  <si>
    <t xml:space="preserve"> Teacher    (G.Science)</t>
  </si>
  <si>
    <t>Vice Principal</t>
  </si>
  <si>
    <t>Cook</t>
  </si>
  <si>
    <t>Security Guards (03)</t>
  </si>
  <si>
    <t>Desk</t>
  </si>
  <si>
    <t>Bench</t>
  </si>
  <si>
    <t>Tools for Kitchen</t>
  </si>
  <si>
    <t>Cupboard</t>
  </si>
  <si>
    <t>Computer Set For Lab</t>
  </si>
  <si>
    <t>Computer Table</t>
  </si>
  <si>
    <t>Chairs for Computer Lab</t>
  </si>
  <si>
    <t>Tables for Dinning Hall</t>
  </si>
  <si>
    <t>Chairs for Dinning Hall</t>
  </si>
  <si>
    <t>White Board</t>
  </si>
  <si>
    <t>Black Board</t>
  </si>
  <si>
    <t>H</t>
  </si>
  <si>
    <t xml:space="preserve">Health Expense </t>
  </si>
  <si>
    <t xml:space="preserve">Lumsum </t>
  </si>
  <si>
    <t>Sub Total H</t>
  </si>
  <si>
    <t>Block 5 Ground Floor</t>
  </si>
  <si>
    <t>Block 5 1st Floor</t>
  </si>
  <si>
    <t>Block 6 Residential Area</t>
  </si>
  <si>
    <t>Mobile Repairing Kit</t>
  </si>
  <si>
    <t>Electrician Kit</t>
  </si>
  <si>
    <t>Plumbing Kit</t>
  </si>
  <si>
    <t>Tailoring Kit</t>
  </si>
  <si>
    <t>Carpentory Kit</t>
  </si>
  <si>
    <t>Plumbing Trainor</t>
  </si>
  <si>
    <t>Electrician Trainor</t>
  </si>
  <si>
    <t>Mobile Repairing Trainor</t>
  </si>
  <si>
    <t>Carpentory Trainor</t>
  </si>
  <si>
    <t>Tailoring Trainor</t>
  </si>
  <si>
    <t>Skill Training Material (06 Months)</t>
  </si>
  <si>
    <t>Total</t>
  </si>
  <si>
    <t>Land Donated By President Salik Development Foundation (SDF)</t>
  </si>
  <si>
    <t>Marla</t>
  </si>
  <si>
    <t>PKR</t>
  </si>
  <si>
    <t>Detail of already expensed on construction in Bacho Kor (Contributed by President SDF)</t>
  </si>
  <si>
    <t xml:space="preserve">Total Estimated Cost (US $) </t>
  </si>
  <si>
    <t>Contributed By President SDF</t>
  </si>
  <si>
    <t>Budget Bacho Kor (Child Home)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</si>
</sst>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b/>
      <sz val="11"/>
      <color rgb="FF000000"/>
      <name val="Gill Sans MT"/>
      <family val="2"/>
    </font>
    <font>
      <sz val="11"/>
      <color rgb="FF000000"/>
      <name val="Gill Sans MT"/>
      <family val="2"/>
    </font>
    <font>
      <sz val="10"/>
      <color rgb="FF000000"/>
      <name val="Gill Sans MT"/>
      <family val="2"/>
    </font>
    <font>
      <b/>
      <sz val="10"/>
      <color rgb="FF000000"/>
      <name val="Gill Sans MT"/>
      <family val="2"/>
    </font>
    <font>
      <sz val="10"/>
      <color theme="1"/>
      <name val="Gill Sans MT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Gill Sans MT"/>
      <family val="2"/>
    </font>
    <font>
      <b/>
      <sz val="12"/>
      <color rgb="FF000000"/>
      <name val="Gill Sans MT"/>
      <family val="2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7" fillId="2" borderId="1" xfId="0" applyNumberFormat="1" applyFont="1" applyFill="1" applyBorder="1"/>
    <xf numFmtId="43" fontId="4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3" fontId="7" fillId="2" borderId="1" xfId="0" applyNumberFormat="1" applyFont="1" applyFill="1" applyBorder="1" applyAlignment="1"/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7" fillId="3" borderId="1" xfId="0" applyNumberFormat="1" applyFont="1" applyFill="1" applyBorder="1"/>
    <xf numFmtId="0" fontId="8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/>
    <xf numFmtId="164" fontId="7" fillId="2" borderId="1" xfId="0" applyNumberFormat="1" applyFont="1" applyFill="1" applyBorder="1" applyAlignment="1"/>
    <xf numFmtId="16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0" fontId="1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1" applyNumberFormat="1" applyFont="1" applyBorder="1"/>
    <xf numFmtId="0" fontId="9" fillId="3" borderId="1" xfId="0" applyFont="1" applyFill="1" applyBorder="1" applyAlignment="1">
      <alignment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topLeftCell="A58" workbookViewId="0">
      <selection activeCell="B105" sqref="B105"/>
    </sheetView>
  </sheetViews>
  <sheetFormatPr defaultRowHeight="15"/>
  <cols>
    <col min="1" max="1" width="5.7109375" customWidth="1"/>
    <col min="2" max="2" width="43.5703125" customWidth="1"/>
    <col min="3" max="3" width="9.28515625" customWidth="1"/>
    <col min="5" max="5" width="18.7109375" customWidth="1"/>
    <col min="6" max="6" width="21" customWidth="1"/>
    <col min="7" max="7" width="17.140625" customWidth="1"/>
    <col min="8" max="8" width="10" bestFit="1" customWidth="1"/>
  </cols>
  <sheetData>
    <row r="1" spans="1:7" ht="15" customHeight="1">
      <c r="A1" s="52" t="s">
        <v>110</v>
      </c>
      <c r="B1" s="52"/>
      <c r="C1" s="52"/>
      <c r="D1" s="52"/>
      <c r="E1" s="52"/>
      <c r="F1" s="52"/>
      <c r="G1" s="52"/>
    </row>
    <row r="2" spans="1:7">
      <c r="A2" s="53"/>
      <c r="B2" s="53"/>
      <c r="C2" s="53"/>
      <c r="D2" s="53"/>
      <c r="E2" s="53"/>
      <c r="F2" s="53"/>
      <c r="G2" s="53"/>
    </row>
    <row r="3" spans="1:7" ht="40.5" customHeight="1">
      <c r="A3" s="24" t="s">
        <v>0</v>
      </c>
      <c r="B3" s="24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108</v>
      </c>
    </row>
    <row r="4" spans="1:7" ht="17.100000000000001" customHeight="1">
      <c r="A4" s="1" t="s">
        <v>6</v>
      </c>
      <c r="B4" s="1" t="s">
        <v>63</v>
      </c>
      <c r="C4" s="2"/>
      <c r="D4" s="2"/>
      <c r="E4" s="2"/>
      <c r="F4" s="2"/>
      <c r="G4" s="38"/>
    </row>
    <row r="5" spans="1:7" ht="17.100000000000001" customHeight="1">
      <c r="A5" s="10">
        <v>1</v>
      </c>
      <c r="B5" s="11" t="s">
        <v>7</v>
      </c>
      <c r="C5" s="11" t="s">
        <v>8</v>
      </c>
      <c r="D5" s="11">
        <v>12</v>
      </c>
      <c r="E5" s="11">
        <v>50000</v>
      </c>
      <c r="F5" s="11">
        <f>E5*D5</f>
        <v>600000</v>
      </c>
      <c r="G5" s="39">
        <f>F5/104.705736</f>
        <v>5730.345088257629</v>
      </c>
    </row>
    <row r="6" spans="1:7" ht="17.100000000000001" customHeight="1">
      <c r="A6" s="10">
        <v>2</v>
      </c>
      <c r="B6" s="11" t="s">
        <v>34</v>
      </c>
      <c r="C6" s="11" t="s">
        <v>8</v>
      </c>
      <c r="D6" s="11">
        <v>12</v>
      </c>
      <c r="E6" s="11">
        <v>40000</v>
      </c>
      <c r="F6" s="11">
        <f t="shared" ref="F6:F10" si="0">E6*D6</f>
        <v>480000</v>
      </c>
      <c r="G6" s="39">
        <f t="shared" ref="G6:G68" si="1">F6/104.705736</f>
        <v>4584.2760706061035</v>
      </c>
    </row>
    <row r="7" spans="1:7" ht="17.100000000000001" customHeight="1">
      <c r="A7" s="10">
        <v>3</v>
      </c>
      <c r="B7" s="11" t="s">
        <v>71</v>
      </c>
      <c r="C7" s="11" t="s">
        <v>8</v>
      </c>
      <c r="D7" s="11">
        <v>12</v>
      </c>
      <c r="E7" s="11">
        <v>35000</v>
      </c>
      <c r="F7" s="11">
        <f t="shared" si="0"/>
        <v>420000</v>
      </c>
      <c r="G7" s="39">
        <f t="shared" si="1"/>
        <v>4011.2415617803404</v>
      </c>
    </row>
    <row r="8" spans="1:7" ht="17.100000000000001" customHeight="1">
      <c r="A8" s="10">
        <v>4</v>
      </c>
      <c r="B8" s="11" t="s">
        <v>9</v>
      </c>
      <c r="C8" s="11" t="s">
        <v>8</v>
      </c>
      <c r="D8" s="11">
        <v>12</v>
      </c>
      <c r="E8" s="11">
        <v>30000</v>
      </c>
      <c r="F8" s="11">
        <f t="shared" si="0"/>
        <v>360000</v>
      </c>
      <c r="G8" s="39">
        <f t="shared" si="1"/>
        <v>3438.2070529545772</v>
      </c>
    </row>
    <row r="9" spans="1:7" ht="17.100000000000001" customHeight="1">
      <c r="A9" s="10">
        <v>5</v>
      </c>
      <c r="B9" s="11" t="s">
        <v>24</v>
      </c>
      <c r="C9" s="11" t="s">
        <v>8</v>
      </c>
      <c r="D9" s="11">
        <v>12</v>
      </c>
      <c r="E9" s="11">
        <v>30000</v>
      </c>
      <c r="F9" s="11">
        <f t="shared" si="0"/>
        <v>360000</v>
      </c>
      <c r="G9" s="39">
        <f t="shared" si="1"/>
        <v>3438.2070529545772</v>
      </c>
    </row>
    <row r="10" spans="1:7" ht="17.100000000000001" customHeight="1">
      <c r="A10" s="10">
        <v>6</v>
      </c>
      <c r="B10" s="11" t="s">
        <v>10</v>
      </c>
      <c r="C10" s="11" t="s">
        <v>8</v>
      </c>
      <c r="D10" s="11">
        <v>12</v>
      </c>
      <c r="E10" s="11">
        <v>30000</v>
      </c>
      <c r="F10" s="11">
        <f t="shared" si="0"/>
        <v>360000</v>
      </c>
      <c r="G10" s="39">
        <f t="shared" si="1"/>
        <v>3438.2070529545772</v>
      </c>
    </row>
    <row r="11" spans="1:7" ht="17.100000000000001" customHeight="1">
      <c r="A11" s="10">
        <v>7</v>
      </c>
      <c r="B11" s="11" t="s">
        <v>73</v>
      </c>
      <c r="C11" s="11" t="s">
        <v>8</v>
      </c>
      <c r="D11" s="11">
        <v>36</v>
      </c>
      <c r="E11" s="11">
        <v>18000</v>
      </c>
      <c r="F11" s="11">
        <f>E11*D11</f>
        <v>648000</v>
      </c>
      <c r="G11" s="39">
        <f t="shared" si="1"/>
        <v>6188.7726953182391</v>
      </c>
    </row>
    <row r="12" spans="1:7" ht="17.100000000000001" customHeight="1">
      <c r="A12" s="21"/>
      <c r="B12" s="22" t="s">
        <v>22</v>
      </c>
      <c r="C12" s="23"/>
      <c r="D12" s="23"/>
      <c r="E12" s="23"/>
      <c r="F12" s="23">
        <f>SUM(F5:F11)</f>
        <v>3228000</v>
      </c>
      <c r="G12" s="37">
        <f t="shared" si="1"/>
        <v>30829.256574826042</v>
      </c>
    </row>
    <row r="13" spans="1:7" ht="17.100000000000001" customHeight="1">
      <c r="A13" s="4" t="s">
        <v>35</v>
      </c>
      <c r="B13" s="4" t="s">
        <v>40</v>
      </c>
      <c r="C13" s="10"/>
      <c r="D13" s="10"/>
      <c r="E13" s="10"/>
      <c r="F13" s="10"/>
      <c r="G13" s="39"/>
    </row>
    <row r="14" spans="1:7" ht="17.100000000000001" customHeight="1">
      <c r="A14" s="10">
        <v>1</v>
      </c>
      <c r="B14" s="7" t="s">
        <v>31</v>
      </c>
      <c r="C14" s="11">
        <v>1</v>
      </c>
      <c r="D14" s="11">
        <v>1</v>
      </c>
      <c r="E14" s="35">
        <v>8716741</v>
      </c>
      <c r="F14" s="14">
        <v>12536754</v>
      </c>
      <c r="G14" s="39">
        <f t="shared" si="1"/>
        <v>119733.21117765697</v>
      </c>
    </row>
    <row r="15" spans="1:7" ht="17.100000000000001" customHeight="1">
      <c r="A15" s="10">
        <v>2</v>
      </c>
      <c r="B15" s="7" t="s">
        <v>89</v>
      </c>
      <c r="C15" s="11">
        <v>1</v>
      </c>
      <c r="D15" s="11">
        <v>1</v>
      </c>
      <c r="E15" s="35">
        <v>7237030</v>
      </c>
      <c r="F15" s="14">
        <f t="shared" ref="F15:F16" si="2">E15</f>
        <v>7237030</v>
      </c>
      <c r="G15" s="39">
        <f t="shared" si="1"/>
        <v>69117.798856788519</v>
      </c>
    </row>
    <row r="16" spans="1:7" ht="17.100000000000001" customHeight="1">
      <c r="A16" s="10">
        <v>3</v>
      </c>
      <c r="B16" s="7" t="s">
        <v>90</v>
      </c>
      <c r="C16" s="11">
        <v>1</v>
      </c>
      <c r="D16" s="11">
        <v>1</v>
      </c>
      <c r="E16" s="36">
        <v>6672194</v>
      </c>
      <c r="F16" s="14">
        <f t="shared" si="2"/>
        <v>6672194</v>
      </c>
      <c r="G16" s="39">
        <f t="shared" si="1"/>
        <v>63723.290193003369</v>
      </c>
    </row>
    <row r="17" spans="1:7" ht="17.100000000000001" customHeight="1">
      <c r="A17" s="10"/>
      <c r="B17" s="7" t="s">
        <v>91</v>
      </c>
      <c r="C17" s="11">
        <v>1</v>
      </c>
      <c r="D17" s="11">
        <v>1</v>
      </c>
      <c r="E17" s="36">
        <v>7119887</v>
      </c>
      <c r="F17" s="14">
        <f>E17</f>
        <v>7119887</v>
      </c>
      <c r="G17" s="39">
        <f t="shared" si="1"/>
        <v>67999.015832332239</v>
      </c>
    </row>
    <row r="18" spans="1:7" ht="17.100000000000001" customHeight="1">
      <c r="A18" s="10"/>
      <c r="B18" s="7"/>
      <c r="C18" s="11"/>
      <c r="D18" s="11"/>
      <c r="E18" s="20"/>
      <c r="F18" s="14"/>
      <c r="G18" s="39"/>
    </row>
    <row r="19" spans="1:7" ht="17.100000000000001" customHeight="1">
      <c r="A19" s="26"/>
      <c r="B19" s="22" t="s">
        <v>38</v>
      </c>
      <c r="C19" s="26"/>
      <c r="D19" s="26"/>
      <c r="E19" s="27"/>
      <c r="F19" s="37">
        <f>SUM(F14:F18)</f>
        <v>33565865</v>
      </c>
      <c r="G19" s="37">
        <f t="shared" si="1"/>
        <v>320573.31605978112</v>
      </c>
    </row>
    <row r="20" spans="1:7" ht="17.100000000000001" customHeight="1">
      <c r="A20" s="3" t="s">
        <v>17</v>
      </c>
      <c r="B20" s="16" t="s">
        <v>41</v>
      </c>
      <c r="C20" s="10"/>
      <c r="D20" s="10"/>
      <c r="E20" s="12"/>
      <c r="F20" s="15"/>
      <c r="G20" s="39"/>
    </row>
    <row r="21" spans="1:7" ht="17.100000000000001" customHeight="1">
      <c r="A21" s="10">
        <v>1</v>
      </c>
      <c r="B21" s="7" t="s">
        <v>48</v>
      </c>
      <c r="C21" s="11">
        <v>100</v>
      </c>
      <c r="D21" s="11">
        <v>12</v>
      </c>
      <c r="E21" s="20">
        <v>4500</v>
      </c>
      <c r="F21" s="14">
        <f>E21*D21*C21</f>
        <v>5400000</v>
      </c>
      <c r="G21" s="39">
        <f t="shared" si="1"/>
        <v>51573.105794318661</v>
      </c>
    </row>
    <row r="22" spans="1:7" ht="17.100000000000001" customHeight="1">
      <c r="A22" s="26"/>
      <c r="B22" s="28" t="s">
        <v>23</v>
      </c>
      <c r="C22" s="26"/>
      <c r="D22" s="26"/>
      <c r="E22" s="27"/>
      <c r="F22" s="37">
        <f>F21</f>
        <v>5400000</v>
      </c>
      <c r="G22" s="37">
        <f t="shared" si="1"/>
        <v>51573.105794318661</v>
      </c>
    </row>
    <row r="23" spans="1:7" ht="17.100000000000001" customHeight="1">
      <c r="A23" s="3" t="s">
        <v>36</v>
      </c>
      <c r="B23" s="17" t="s">
        <v>42</v>
      </c>
      <c r="C23" s="10"/>
      <c r="D23" s="10"/>
      <c r="E23" s="12"/>
      <c r="F23" s="13"/>
      <c r="G23" s="39"/>
    </row>
    <row r="24" spans="1:7" ht="17.100000000000001" customHeight="1">
      <c r="A24" s="3">
        <v>1</v>
      </c>
      <c r="B24" s="7" t="s">
        <v>44</v>
      </c>
      <c r="C24" s="11">
        <v>100</v>
      </c>
      <c r="D24" s="11">
        <v>7</v>
      </c>
      <c r="E24" s="20">
        <v>500</v>
      </c>
      <c r="F24" s="14">
        <f t="shared" ref="F24:F29" si="3">E24*D24*C24</f>
        <v>350000</v>
      </c>
      <c r="G24" s="39">
        <f t="shared" si="1"/>
        <v>3342.701301483617</v>
      </c>
    </row>
    <row r="25" spans="1:7" ht="17.100000000000001" customHeight="1">
      <c r="A25" s="10">
        <v>2</v>
      </c>
      <c r="B25" s="7" t="s">
        <v>45</v>
      </c>
      <c r="C25" s="11">
        <v>100</v>
      </c>
      <c r="D25" s="11">
        <v>4</v>
      </c>
      <c r="E25" s="20">
        <v>1200</v>
      </c>
      <c r="F25" s="14">
        <f t="shared" si="3"/>
        <v>480000</v>
      </c>
      <c r="G25" s="39">
        <f t="shared" si="1"/>
        <v>4584.2760706061035</v>
      </c>
    </row>
    <row r="26" spans="1:7" ht="17.100000000000001" customHeight="1">
      <c r="A26" s="10">
        <v>3</v>
      </c>
      <c r="B26" s="7" t="s">
        <v>46</v>
      </c>
      <c r="C26" s="11">
        <v>100</v>
      </c>
      <c r="D26" s="11">
        <v>1</v>
      </c>
      <c r="E26" s="20">
        <v>1000</v>
      </c>
      <c r="F26" s="14">
        <f t="shared" si="3"/>
        <v>100000</v>
      </c>
      <c r="G26" s="39">
        <f t="shared" si="1"/>
        <v>955.05751470960479</v>
      </c>
    </row>
    <row r="27" spans="1:7" ht="17.100000000000001" customHeight="1">
      <c r="A27" s="10">
        <v>5</v>
      </c>
      <c r="B27" s="7" t="s">
        <v>47</v>
      </c>
      <c r="C27" s="11">
        <v>100</v>
      </c>
      <c r="D27" s="11">
        <v>2</v>
      </c>
      <c r="E27" s="20">
        <v>800</v>
      </c>
      <c r="F27" s="14">
        <f t="shared" si="3"/>
        <v>160000</v>
      </c>
      <c r="G27" s="39">
        <f t="shared" si="1"/>
        <v>1528.0920235353676</v>
      </c>
    </row>
    <row r="28" spans="1:7" ht="17.100000000000001" customHeight="1">
      <c r="A28" s="10">
        <v>6</v>
      </c>
      <c r="B28" s="7" t="s">
        <v>59</v>
      </c>
      <c r="C28" s="11">
        <v>1</v>
      </c>
      <c r="D28" s="11">
        <v>1</v>
      </c>
      <c r="E28" s="20">
        <v>25000</v>
      </c>
      <c r="F28" s="14">
        <f t="shared" si="3"/>
        <v>25000</v>
      </c>
      <c r="G28" s="39">
        <f t="shared" si="1"/>
        <v>238.7643786774012</v>
      </c>
    </row>
    <row r="29" spans="1:7" ht="17.100000000000001" customHeight="1">
      <c r="A29" s="10">
        <v>7</v>
      </c>
      <c r="B29" s="7" t="s">
        <v>25</v>
      </c>
      <c r="C29" s="11">
        <v>1</v>
      </c>
      <c r="D29" s="11">
        <v>1</v>
      </c>
      <c r="E29" s="20">
        <v>25000</v>
      </c>
      <c r="F29" s="14">
        <f t="shared" si="3"/>
        <v>25000</v>
      </c>
      <c r="G29" s="39">
        <f t="shared" si="1"/>
        <v>238.7643786774012</v>
      </c>
    </row>
    <row r="30" spans="1:7" ht="17.100000000000001" customHeight="1">
      <c r="A30" s="26"/>
      <c r="B30" s="22" t="s">
        <v>37</v>
      </c>
      <c r="C30" s="29"/>
      <c r="D30" s="29"/>
      <c r="E30" s="29"/>
      <c r="F30" s="37">
        <f>SUM(F24:F29)</f>
        <v>1140000</v>
      </c>
      <c r="G30" s="37">
        <f t="shared" si="1"/>
        <v>10887.655667689494</v>
      </c>
    </row>
    <row r="31" spans="1:7" ht="17.100000000000001" customHeight="1">
      <c r="A31" s="3" t="s">
        <v>36</v>
      </c>
      <c r="B31" s="17" t="s">
        <v>102</v>
      </c>
      <c r="C31" s="10"/>
      <c r="D31" s="10"/>
      <c r="E31" s="12"/>
      <c r="F31" s="13"/>
      <c r="G31" s="39"/>
    </row>
    <row r="32" spans="1:7" ht="17.100000000000001" customHeight="1">
      <c r="A32" s="3">
        <v>1</v>
      </c>
      <c r="B32" s="7" t="s">
        <v>92</v>
      </c>
      <c r="C32" s="11">
        <v>1</v>
      </c>
      <c r="D32" s="11">
        <v>3</v>
      </c>
      <c r="E32" s="20">
        <v>20000</v>
      </c>
      <c r="F32" s="14">
        <f t="shared" ref="F32:F36" si="4">E32*D32*C32</f>
        <v>60000</v>
      </c>
      <c r="G32" s="39">
        <f t="shared" si="1"/>
        <v>573.03450882576294</v>
      </c>
    </row>
    <row r="33" spans="1:7" ht="17.100000000000001" customHeight="1">
      <c r="A33" s="10">
        <v>2</v>
      </c>
      <c r="B33" s="7" t="s">
        <v>93</v>
      </c>
      <c r="C33" s="11">
        <v>1</v>
      </c>
      <c r="D33" s="11">
        <v>3</v>
      </c>
      <c r="E33" s="20">
        <v>30000</v>
      </c>
      <c r="F33" s="14">
        <f t="shared" si="4"/>
        <v>90000</v>
      </c>
      <c r="G33" s="39">
        <f t="shared" si="1"/>
        <v>859.5517632386443</v>
      </c>
    </row>
    <row r="34" spans="1:7" ht="17.100000000000001" customHeight="1">
      <c r="A34" s="10">
        <v>3</v>
      </c>
      <c r="B34" s="7" t="s">
        <v>94</v>
      </c>
      <c r="C34" s="11">
        <v>1</v>
      </c>
      <c r="D34" s="11">
        <v>3</v>
      </c>
      <c r="E34" s="20">
        <v>30000</v>
      </c>
      <c r="F34" s="14">
        <f t="shared" si="4"/>
        <v>90000</v>
      </c>
      <c r="G34" s="39">
        <f t="shared" si="1"/>
        <v>859.5517632386443</v>
      </c>
    </row>
    <row r="35" spans="1:7" ht="17.100000000000001" customHeight="1">
      <c r="A35" s="10">
        <v>5</v>
      </c>
      <c r="B35" s="7" t="s">
        <v>95</v>
      </c>
      <c r="C35" s="11">
        <v>1</v>
      </c>
      <c r="D35" s="11">
        <v>3</v>
      </c>
      <c r="E35" s="20">
        <v>25000</v>
      </c>
      <c r="F35" s="14">
        <f t="shared" si="4"/>
        <v>75000</v>
      </c>
      <c r="G35" s="39">
        <f t="shared" si="1"/>
        <v>716.29313603220362</v>
      </c>
    </row>
    <row r="36" spans="1:7" ht="17.100000000000001" customHeight="1">
      <c r="A36" s="10">
        <v>6</v>
      </c>
      <c r="B36" s="7" t="s">
        <v>96</v>
      </c>
      <c r="C36" s="11">
        <v>1</v>
      </c>
      <c r="D36" s="11">
        <v>3</v>
      </c>
      <c r="E36" s="20">
        <v>20000</v>
      </c>
      <c r="F36" s="14">
        <f t="shared" si="4"/>
        <v>60000</v>
      </c>
      <c r="G36" s="39">
        <f t="shared" si="1"/>
        <v>573.03450882576294</v>
      </c>
    </row>
    <row r="37" spans="1:7" ht="17.100000000000001" customHeight="1">
      <c r="A37" s="26"/>
      <c r="B37" s="22" t="s">
        <v>37</v>
      </c>
      <c r="C37" s="29"/>
      <c r="D37" s="29"/>
      <c r="E37" s="29"/>
      <c r="F37" s="37">
        <f>SUM(F32:F36)</f>
        <v>375000</v>
      </c>
      <c r="G37" s="37">
        <f t="shared" si="1"/>
        <v>3581.4656801610181</v>
      </c>
    </row>
    <row r="38" spans="1:7" ht="17.100000000000001" customHeight="1">
      <c r="A38" s="3" t="s">
        <v>43</v>
      </c>
      <c r="B38" s="18" t="s">
        <v>53</v>
      </c>
      <c r="C38" s="3"/>
      <c r="D38" s="3"/>
      <c r="E38" s="3"/>
      <c r="F38" s="13"/>
      <c r="G38" s="39"/>
    </row>
    <row r="39" spans="1:7" ht="17.100000000000001" customHeight="1">
      <c r="A39" s="10">
        <v>1</v>
      </c>
      <c r="B39" s="19" t="s">
        <v>54</v>
      </c>
      <c r="C39" s="11">
        <v>60</v>
      </c>
      <c r="D39" s="11">
        <v>1</v>
      </c>
      <c r="E39" s="11">
        <v>1500</v>
      </c>
      <c r="F39" s="14">
        <f>E39*D39*C39</f>
        <v>90000</v>
      </c>
      <c r="G39" s="39">
        <f t="shared" si="1"/>
        <v>859.5517632386443</v>
      </c>
    </row>
    <row r="40" spans="1:7" ht="17.100000000000001" customHeight="1">
      <c r="A40" s="10">
        <v>2</v>
      </c>
      <c r="B40" s="19" t="s">
        <v>55</v>
      </c>
      <c r="C40" s="11">
        <v>25</v>
      </c>
      <c r="D40" s="11">
        <v>1</v>
      </c>
      <c r="E40" s="11">
        <v>2500</v>
      </c>
      <c r="F40" s="14">
        <f>E40*D40*C40</f>
        <v>62500</v>
      </c>
      <c r="G40" s="39">
        <f t="shared" si="1"/>
        <v>596.91094669350298</v>
      </c>
    </row>
    <row r="41" spans="1:7" ht="17.100000000000001" customHeight="1">
      <c r="A41" s="10">
        <v>3</v>
      </c>
      <c r="B41" s="19" t="s">
        <v>74</v>
      </c>
      <c r="C41" s="11">
        <v>50</v>
      </c>
      <c r="D41" s="11">
        <v>1</v>
      </c>
      <c r="E41" s="11">
        <v>2500</v>
      </c>
      <c r="F41" s="14">
        <f>E41*D41*C41</f>
        <v>125000</v>
      </c>
      <c r="G41" s="39">
        <f t="shared" si="1"/>
        <v>1193.821893387006</v>
      </c>
    </row>
    <row r="42" spans="1:7" ht="17.100000000000001" customHeight="1">
      <c r="A42" s="10">
        <v>4</v>
      </c>
      <c r="B42" s="19" t="s">
        <v>75</v>
      </c>
      <c r="C42" s="11">
        <v>50</v>
      </c>
      <c r="D42" s="11">
        <v>1</v>
      </c>
      <c r="E42" s="11">
        <v>3000</v>
      </c>
      <c r="F42" s="14">
        <f>E42*D42*C42</f>
        <v>150000</v>
      </c>
      <c r="G42" s="39">
        <f t="shared" si="1"/>
        <v>1432.5862720644072</v>
      </c>
    </row>
    <row r="43" spans="1:7" ht="17.100000000000001" customHeight="1">
      <c r="A43" s="10">
        <v>5</v>
      </c>
      <c r="B43" s="19" t="s">
        <v>56</v>
      </c>
      <c r="C43" s="11">
        <v>130</v>
      </c>
      <c r="D43" s="11">
        <v>1</v>
      </c>
      <c r="E43" s="11">
        <v>3000</v>
      </c>
      <c r="F43" s="14">
        <f>E43*D43*C43</f>
        <v>390000</v>
      </c>
      <c r="G43" s="39">
        <f t="shared" si="1"/>
        <v>3724.7243073674586</v>
      </c>
    </row>
    <row r="44" spans="1:7" ht="17.100000000000001" customHeight="1">
      <c r="A44" s="10">
        <v>6</v>
      </c>
      <c r="B44" s="19" t="s">
        <v>60</v>
      </c>
      <c r="C44" s="11">
        <v>1</v>
      </c>
      <c r="D44" s="11">
        <v>1</v>
      </c>
      <c r="E44" s="11">
        <v>60000</v>
      </c>
      <c r="F44" s="14">
        <f>E44</f>
        <v>60000</v>
      </c>
      <c r="G44" s="39">
        <f t="shared" si="1"/>
        <v>573.03450882576294</v>
      </c>
    </row>
    <row r="45" spans="1:7" ht="17.100000000000001" customHeight="1">
      <c r="A45" s="10">
        <v>7</v>
      </c>
      <c r="B45" s="19" t="s">
        <v>61</v>
      </c>
      <c r="C45" s="11">
        <v>130</v>
      </c>
      <c r="D45" s="11">
        <v>1</v>
      </c>
      <c r="E45" s="11">
        <v>3000</v>
      </c>
      <c r="F45" s="14">
        <f>E45*D45*C45</f>
        <v>390000</v>
      </c>
      <c r="G45" s="39">
        <f t="shared" si="1"/>
        <v>3724.7243073674586</v>
      </c>
    </row>
    <row r="46" spans="1:7" ht="17.100000000000001" customHeight="1">
      <c r="A46" s="10">
        <v>8</v>
      </c>
      <c r="B46" s="19" t="s">
        <v>77</v>
      </c>
      <c r="C46" s="11">
        <v>40</v>
      </c>
      <c r="D46" s="11">
        <v>1</v>
      </c>
      <c r="E46" s="11">
        <v>9000</v>
      </c>
      <c r="F46" s="14">
        <f>E46*D46*C46</f>
        <v>360000</v>
      </c>
      <c r="G46" s="39">
        <f t="shared" si="1"/>
        <v>3438.2070529545772</v>
      </c>
    </row>
    <row r="47" spans="1:7" ht="17.100000000000001" customHeight="1">
      <c r="A47" s="10">
        <v>9</v>
      </c>
      <c r="B47" s="19" t="s">
        <v>79</v>
      </c>
      <c r="C47" s="11">
        <v>20</v>
      </c>
      <c r="D47" s="11">
        <v>1</v>
      </c>
      <c r="E47" s="11">
        <v>3000</v>
      </c>
      <c r="F47" s="14">
        <f>E47*D47*C47</f>
        <v>60000</v>
      </c>
      <c r="G47" s="39">
        <f t="shared" si="1"/>
        <v>573.03450882576294</v>
      </c>
    </row>
    <row r="48" spans="1:7" ht="17.100000000000001" customHeight="1">
      <c r="A48" s="10">
        <v>10</v>
      </c>
      <c r="B48" s="19" t="s">
        <v>80</v>
      </c>
      <c r="C48" s="11">
        <v>40</v>
      </c>
      <c r="D48" s="11">
        <v>1</v>
      </c>
      <c r="E48" s="11">
        <v>1500</v>
      </c>
      <c r="F48" s="14">
        <f>E48*D48*C48</f>
        <v>60000</v>
      </c>
      <c r="G48" s="39">
        <f t="shared" si="1"/>
        <v>573.03450882576294</v>
      </c>
    </row>
    <row r="49" spans="1:7" ht="17.100000000000001" customHeight="1">
      <c r="A49" s="10">
        <v>11</v>
      </c>
      <c r="B49" s="8" t="s">
        <v>81</v>
      </c>
      <c r="C49" s="11">
        <v>10</v>
      </c>
      <c r="D49" s="11">
        <v>1</v>
      </c>
      <c r="E49" s="11">
        <v>5000</v>
      </c>
      <c r="F49" s="14">
        <f>E49*C49</f>
        <v>50000</v>
      </c>
      <c r="G49" s="39">
        <f t="shared" si="1"/>
        <v>477.52875735480239</v>
      </c>
    </row>
    <row r="50" spans="1:7" ht="17.100000000000001" customHeight="1">
      <c r="A50" s="10">
        <v>12</v>
      </c>
      <c r="B50" s="8" t="s">
        <v>82</v>
      </c>
      <c r="C50" s="11">
        <v>80</v>
      </c>
      <c r="D50" s="11">
        <v>1</v>
      </c>
      <c r="E50" s="11">
        <v>1500</v>
      </c>
      <c r="F50" s="14">
        <f>E50*C50</f>
        <v>120000</v>
      </c>
      <c r="G50" s="39">
        <f t="shared" si="1"/>
        <v>1146.0690176515259</v>
      </c>
    </row>
    <row r="51" spans="1:7" ht="17.100000000000001" customHeight="1">
      <c r="A51" s="26"/>
      <c r="B51" s="22" t="s">
        <v>51</v>
      </c>
      <c r="C51" s="26"/>
      <c r="D51" s="26"/>
      <c r="E51" s="26"/>
      <c r="F51" s="37">
        <f>SUM(F39:F50)</f>
        <v>1917500</v>
      </c>
      <c r="G51" s="37">
        <f t="shared" si="1"/>
        <v>18313.227844556674</v>
      </c>
    </row>
    <row r="52" spans="1:7" ht="17.100000000000001" customHeight="1">
      <c r="A52" s="3" t="s">
        <v>49</v>
      </c>
      <c r="B52" s="6" t="s">
        <v>50</v>
      </c>
      <c r="C52" s="10"/>
      <c r="D52" s="10"/>
      <c r="E52" s="10"/>
      <c r="F52" s="13"/>
      <c r="G52" s="39"/>
    </row>
    <row r="53" spans="1:7" ht="17.100000000000001" customHeight="1">
      <c r="A53" s="10">
        <v>1</v>
      </c>
      <c r="B53" s="5" t="s">
        <v>11</v>
      </c>
      <c r="C53" s="11" t="s">
        <v>19</v>
      </c>
      <c r="D53" s="11">
        <v>6</v>
      </c>
      <c r="E53" s="11">
        <v>60000</v>
      </c>
      <c r="F53" s="11">
        <f>E53*D53</f>
        <v>360000</v>
      </c>
      <c r="G53" s="39">
        <f t="shared" si="1"/>
        <v>3438.2070529545772</v>
      </c>
    </row>
    <row r="54" spans="1:7" ht="17.100000000000001" customHeight="1">
      <c r="A54" s="10">
        <v>2</v>
      </c>
      <c r="B54" s="5" t="s">
        <v>12</v>
      </c>
      <c r="C54" s="11" t="s">
        <v>19</v>
      </c>
      <c r="D54" s="11">
        <v>2</v>
      </c>
      <c r="E54" s="11">
        <v>35000</v>
      </c>
      <c r="F54" s="11">
        <f t="shared" ref="F54:F67" si="5">E54*D54</f>
        <v>70000</v>
      </c>
      <c r="G54" s="39">
        <f t="shared" si="1"/>
        <v>668.54026029672332</v>
      </c>
    </row>
    <row r="55" spans="1:7" ht="17.100000000000001" customHeight="1">
      <c r="A55" s="10">
        <v>3</v>
      </c>
      <c r="B55" s="8" t="s">
        <v>13</v>
      </c>
      <c r="C55" s="11" t="s">
        <v>19</v>
      </c>
      <c r="D55" s="11">
        <v>2</v>
      </c>
      <c r="E55" s="11">
        <v>20000</v>
      </c>
      <c r="F55" s="11">
        <f t="shared" si="5"/>
        <v>40000</v>
      </c>
      <c r="G55" s="39">
        <f t="shared" si="1"/>
        <v>382.0230058838419</v>
      </c>
    </row>
    <row r="56" spans="1:7" ht="17.100000000000001" customHeight="1">
      <c r="A56" s="10">
        <v>5</v>
      </c>
      <c r="B56" s="5" t="s">
        <v>25</v>
      </c>
      <c r="C56" s="11" t="s">
        <v>19</v>
      </c>
      <c r="D56" s="11">
        <v>12</v>
      </c>
      <c r="E56" s="11">
        <v>10000</v>
      </c>
      <c r="F56" s="11">
        <f>E56*D56</f>
        <v>120000</v>
      </c>
      <c r="G56" s="39">
        <f t="shared" si="1"/>
        <v>1146.0690176515259</v>
      </c>
    </row>
    <row r="57" spans="1:7" ht="17.100000000000001" customHeight="1">
      <c r="A57" s="10">
        <v>6</v>
      </c>
      <c r="B57" s="11" t="s">
        <v>15</v>
      </c>
      <c r="C57" s="11" t="s">
        <v>19</v>
      </c>
      <c r="D57" s="11">
        <v>12</v>
      </c>
      <c r="E57" s="11">
        <v>10000</v>
      </c>
      <c r="F57" s="11">
        <f>+D57*E57</f>
        <v>120000</v>
      </c>
      <c r="G57" s="39">
        <f t="shared" si="1"/>
        <v>1146.0690176515259</v>
      </c>
    </row>
    <row r="58" spans="1:7" ht="17.100000000000001" customHeight="1">
      <c r="A58" s="10">
        <v>7</v>
      </c>
      <c r="B58" s="11" t="s">
        <v>20</v>
      </c>
      <c r="C58" s="11" t="s">
        <v>19</v>
      </c>
      <c r="D58" s="11">
        <v>2</v>
      </c>
      <c r="E58" s="11">
        <v>150000</v>
      </c>
      <c r="F58" s="11">
        <f t="shared" si="5"/>
        <v>300000</v>
      </c>
      <c r="G58" s="39">
        <f t="shared" si="1"/>
        <v>2865.1725441288145</v>
      </c>
    </row>
    <row r="59" spans="1:7" ht="17.100000000000001" customHeight="1">
      <c r="A59" s="10">
        <v>8</v>
      </c>
      <c r="B59" s="9" t="s">
        <v>21</v>
      </c>
      <c r="C59" s="11" t="s">
        <v>19</v>
      </c>
      <c r="D59" s="11">
        <v>1</v>
      </c>
      <c r="E59" s="11">
        <v>60000</v>
      </c>
      <c r="F59" s="11">
        <f t="shared" si="5"/>
        <v>60000</v>
      </c>
      <c r="G59" s="39">
        <f t="shared" si="1"/>
        <v>573.03450882576294</v>
      </c>
    </row>
    <row r="60" spans="1:7" ht="17.100000000000001" customHeight="1">
      <c r="A60" s="10">
        <v>9</v>
      </c>
      <c r="B60" s="9" t="s">
        <v>26</v>
      </c>
      <c r="C60" s="11" t="s">
        <v>19</v>
      </c>
      <c r="D60" s="11">
        <v>12</v>
      </c>
      <c r="E60" s="11">
        <v>6000</v>
      </c>
      <c r="F60" s="11">
        <f t="shared" si="5"/>
        <v>72000</v>
      </c>
      <c r="G60" s="39">
        <f t="shared" si="1"/>
        <v>687.64141059091548</v>
      </c>
    </row>
    <row r="61" spans="1:7" ht="17.100000000000001" customHeight="1">
      <c r="A61" s="10">
        <v>10</v>
      </c>
      <c r="B61" s="5" t="s">
        <v>16</v>
      </c>
      <c r="C61" s="11" t="s">
        <v>19</v>
      </c>
      <c r="D61" s="11">
        <v>1</v>
      </c>
      <c r="E61" s="11">
        <v>150000</v>
      </c>
      <c r="F61" s="11">
        <f t="shared" si="5"/>
        <v>150000</v>
      </c>
      <c r="G61" s="39">
        <f t="shared" si="1"/>
        <v>1432.5862720644072</v>
      </c>
    </row>
    <row r="62" spans="1:7" ht="17.100000000000001" customHeight="1">
      <c r="A62" s="10">
        <v>11</v>
      </c>
      <c r="B62" s="8" t="s">
        <v>30</v>
      </c>
      <c r="C62" s="11" t="s">
        <v>19</v>
      </c>
      <c r="D62" s="11">
        <v>24</v>
      </c>
      <c r="E62" s="11">
        <v>60000</v>
      </c>
      <c r="F62" s="11">
        <f t="shared" si="5"/>
        <v>1440000</v>
      </c>
      <c r="G62" s="39">
        <f t="shared" si="1"/>
        <v>13752.828211818309</v>
      </c>
    </row>
    <row r="63" spans="1:7" ht="17.100000000000001" customHeight="1">
      <c r="A63" s="10">
        <v>12</v>
      </c>
      <c r="B63" s="8" t="s">
        <v>27</v>
      </c>
      <c r="C63" s="11" t="s">
        <v>19</v>
      </c>
      <c r="D63" s="11">
        <v>24</v>
      </c>
      <c r="E63" s="11">
        <v>30000</v>
      </c>
      <c r="F63" s="11">
        <f t="shared" si="5"/>
        <v>720000</v>
      </c>
      <c r="G63" s="39">
        <f t="shared" si="1"/>
        <v>6876.4141059091544</v>
      </c>
    </row>
    <row r="64" spans="1:7" ht="17.100000000000001" customHeight="1">
      <c r="A64" s="10">
        <v>13</v>
      </c>
      <c r="B64" s="8" t="s">
        <v>76</v>
      </c>
      <c r="C64" s="11" t="s">
        <v>19</v>
      </c>
      <c r="D64" s="11">
        <v>1</v>
      </c>
      <c r="E64" s="11">
        <v>50000</v>
      </c>
      <c r="F64" s="11">
        <f t="shared" si="5"/>
        <v>50000</v>
      </c>
      <c r="G64" s="39">
        <f t="shared" si="1"/>
        <v>477.52875735480239</v>
      </c>
    </row>
    <row r="65" spans="1:7" ht="17.100000000000001" customHeight="1">
      <c r="A65" s="10">
        <v>14</v>
      </c>
      <c r="B65" s="8" t="s">
        <v>78</v>
      </c>
      <c r="C65" s="11" t="s">
        <v>19</v>
      </c>
      <c r="D65" s="11">
        <v>20</v>
      </c>
      <c r="E65" s="11">
        <v>9000</v>
      </c>
      <c r="F65" s="11">
        <f t="shared" si="5"/>
        <v>180000</v>
      </c>
      <c r="G65" s="39">
        <f t="shared" si="1"/>
        <v>1719.1035264772886</v>
      </c>
    </row>
    <row r="66" spans="1:7" ht="17.100000000000001" customHeight="1">
      <c r="A66" s="10">
        <v>15</v>
      </c>
      <c r="B66" s="8" t="s">
        <v>83</v>
      </c>
      <c r="C66" s="11" t="s">
        <v>19</v>
      </c>
      <c r="D66" s="11">
        <v>15</v>
      </c>
      <c r="E66" s="11">
        <v>1000</v>
      </c>
      <c r="F66" s="11">
        <f t="shared" si="5"/>
        <v>15000</v>
      </c>
      <c r="G66" s="39">
        <f t="shared" si="1"/>
        <v>143.25862720644074</v>
      </c>
    </row>
    <row r="67" spans="1:7" ht="17.100000000000001" customHeight="1">
      <c r="A67" s="10">
        <v>16</v>
      </c>
      <c r="B67" s="8" t="s">
        <v>84</v>
      </c>
      <c r="C67" s="11" t="s">
        <v>19</v>
      </c>
      <c r="D67" s="11">
        <v>15</v>
      </c>
      <c r="E67" s="11">
        <v>1000</v>
      </c>
      <c r="F67" s="11">
        <f t="shared" si="5"/>
        <v>15000</v>
      </c>
      <c r="G67" s="39">
        <f t="shared" si="1"/>
        <v>143.25862720644074</v>
      </c>
    </row>
    <row r="68" spans="1:7" ht="17.100000000000001" customHeight="1">
      <c r="A68" s="26"/>
      <c r="B68" s="22" t="s">
        <v>52</v>
      </c>
      <c r="C68" s="29"/>
      <c r="D68" s="29"/>
      <c r="E68" s="29"/>
      <c r="F68" s="23">
        <f>SUM(F53:F67)</f>
        <v>3712000</v>
      </c>
      <c r="G68" s="37">
        <f t="shared" si="1"/>
        <v>35451.73494602053</v>
      </c>
    </row>
    <row r="69" spans="1:7" ht="17.100000000000001" customHeight="1">
      <c r="A69" s="31" t="s">
        <v>57</v>
      </c>
      <c r="B69" s="34" t="s">
        <v>86</v>
      </c>
      <c r="C69" s="31"/>
      <c r="D69" s="31"/>
      <c r="E69" s="31"/>
      <c r="F69" s="32"/>
      <c r="G69" s="39"/>
    </row>
    <row r="70" spans="1:7" ht="17.100000000000001" customHeight="1">
      <c r="A70" s="30"/>
      <c r="B70" s="33" t="s">
        <v>87</v>
      </c>
      <c r="C70" s="33" t="s">
        <v>19</v>
      </c>
      <c r="D70" s="31">
        <v>100</v>
      </c>
      <c r="E70" s="31">
        <v>2000</v>
      </c>
      <c r="F70" s="32">
        <f>E70*D70</f>
        <v>200000</v>
      </c>
      <c r="G70" s="39">
        <f t="shared" ref="G70:G97" si="6">F70/104.705736</f>
        <v>1910.1150294192096</v>
      </c>
    </row>
    <row r="71" spans="1:7" ht="17.100000000000001" customHeight="1">
      <c r="A71" s="26"/>
      <c r="B71" s="22" t="s">
        <v>58</v>
      </c>
      <c r="C71" s="29"/>
      <c r="D71" s="29"/>
      <c r="E71" s="29"/>
      <c r="F71" s="23">
        <f>F70</f>
        <v>200000</v>
      </c>
      <c r="G71" s="37">
        <f t="shared" si="6"/>
        <v>1910.1150294192096</v>
      </c>
    </row>
    <row r="72" spans="1:7" ht="17.100000000000001" customHeight="1">
      <c r="A72" s="3" t="s">
        <v>85</v>
      </c>
      <c r="B72" s="6" t="s">
        <v>62</v>
      </c>
      <c r="C72" s="10"/>
      <c r="D72" s="10"/>
      <c r="E72" s="10"/>
      <c r="F72" s="10"/>
      <c r="G72" s="39"/>
    </row>
    <row r="73" spans="1:7" ht="17.100000000000001" customHeight="1">
      <c r="A73" s="3">
        <v>1</v>
      </c>
      <c r="B73" s="5" t="s">
        <v>64</v>
      </c>
      <c r="C73" s="11" t="s">
        <v>8</v>
      </c>
      <c r="D73" s="11">
        <v>12</v>
      </c>
      <c r="E73" s="11">
        <v>25000</v>
      </c>
      <c r="F73" s="11">
        <f>+D73*E73</f>
        <v>300000</v>
      </c>
      <c r="G73" s="39">
        <f t="shared" si="6"/>
        <v>2865.1725441288145</v>
      </c>
    </row>
    <row r="74" spans="1:7" ht="17.100000000000001" customHeight="1">
      <c r="A74" s="10">
        <v>2</v>
      </c>
      <c r="B74" s="5" t="s">
        <v>65</v>
      </c>
      <c r="C74" s="11" t="s">
        <v>8</v>
      </c>
      <c r="D74" s="11">
        <v>12</v>
      </c>
      <c r="E74" s="11">
        <v>25000</v>
      </c>
      <c r="F74" s="11">
        <f>E74*D74</f>
        <v>300000</v>
      </c>
      <c r="G74" s="39">
        <f t="shared" si="6"/>
        <v>2865.1725441288145</v>
      </c>
    </row>
    <row r="75" spans="1:7" ht="17.100000000000001" customHeight="1">
      <c r="A75" s="10">
        <v>3</v>
      </c>
      <c r="B75" s="5" t="s">
        <v>66</v>
      </c>
      <c r="C75" s="11" t="s">
        <v>8</v>
      </c>
      <c r="D75" s="11">
        <v>12</v>
      </c>
      <c r="E75" s="11">
        <v>25000</v>
      </c>
      <c r="F75" s="11">
        <f t="shared" ref="F75:F89" si="7">E75*D75</f>
        <v>300000</v>
      </c>
      <c r="G75" s="39">
        <f t="shared" si="6"/>
        <v>2865.1725441288145</v>
      </c>
    </row>
    <row r="76" spans="1:7" ht="17.100000000000001" customHeight="1">
      <c r="A76" s="3">
        <v>4</v>
      </c>
      <c r="B76" s="5" t="s">
        <v>67</v>
      </c>
      <c r="C76" s="11" t="s">
        <v>8</v>
      </c>
      <c r="D76" s="11">
        <v>12</v>
      </c>
      <c r="E76" s="11">
        <v>25000</v>
      </c>
      <c r="F76" s="11">
        <f t="shared" si="7"/>
        <v>300000</v>
      </c>
      <c r="G76" s="39">
        <f t="shared" si="6"/>
        <v>2865.1725441288145</v>
      </c>
    </row>
    <row r="77" spans="1:7" ht="17.100000000000001" customHeight="1">
      <c r="A77" s="3">
        <v>5</v>
      </c>
      <c r="B77" s="5" t="s">
        <v>68</v>
      </c>
      <c r="C77" s="11" t="s">
        <v>8</v>
      </c>
      <c r="D77" s="11">
        <v>12</v>
      </c>
      <c r="E77" s="11">
        <v>25000</v>
      </c>
      <c r="F77" s="11">
        <f t="shared" si="7"/>
        <v>300000</v>
      </c>
      <c r="G77" s="39">
        <f t="shared" si="6"/>
        <v>2865.1725441288145</v>
      </c>
    </row>
    <row r="78" spans="1:7" ht="17.100000000000001" customHeight="1">
      <c r="A78" s="10">
        <v>6</v>
      </c>
      <c r="B78" s="5" t="s">
        <v>69</v>
      </c>
      <c r="C78" s="11" t="s">
        <v>8</v>
      </c>
      <c r="D78" s="11">
        <v>12</v>
      </c>
      <c r="E78" s="11">
        <v>25000</v>
      </c>
      <c r="F78" s="11">
        <f t="shared" si="7"/>
        <v>300000</v>
      </c>
      <c r="G78" s="39">
        <f t="shared" si="6"/>
        <v>2865.1725441288145</v>
      </c>
    </row>
    <row r="79" spans="1:7" ht="17.100000000000001" customHeight="1">
      <c r="A79" s="10">
        <v>7</v>
      </c>
      <c r="B79" s="5" t="s">
        <v>70</v>
      </c>
      <c r="C79" s="11" t="s">
        <v>8</v>
      </c>
      <c r="D79" s="11">
        <v>12</v>
      </c>
      <c r="E79" s="11">
        <v>25000</v>
      </c>
      <c r="F79" s="11">
        <f t="shared" si="7"/>
        <v>300000</v>
      </c>
      <c r="G79" s="39">
        <f t="shared" si="6"/>
        <v>2865.1725441288145</v>
      </c>
    </row>
    <row r="80" spans="1:7" ht="17.100000000000001" customHeight="1">
      <c r="A80" s="3">
        <v>8</v>
      </c>
      <c r="B80" s="5" t="s">
        <v>97</v>
      </c>
      <c r="C80" s="11" t="s">
        <v>8</v>
      </c>
      <c r="D80" s="11">
        <v>12</v>
      </c>
      <c r="E80" s="11">
        <v>25000</v>
      </c>
      <c r="F80" s="11">
        <f t="shared" si="7"/>
        <v>300000</v>
      </c>
      <c r="G80" s="39">
        <f t="shared" si="6"/>
        <v>2865.1725441288145</v>
      </c>
    </row>
    <row r="81" spans="1:7" ht="17.100000000000001" customHeight="1">
      <c r="A81" s="3">
        <v>9</v>
      </c>
      <c r="B81" s="5" t="s">
        <v>98</v>
      </c>
      <c r="C81" s="11" t="s">
        <v>8</v>
      </c>
      <c r="D81" s="11">
        <v>12</v>
      </c>
      <c r="E81" s="11">
        <v>25000</v>
      </c>
      <c r="F81" s="11">
        <f t="shared" si="7"/>
        <v>300000</v>
      </c>
      <c r="G81" s="39">
        <f t="shared" si="6"/>
        <v>2865.1725441288145</v>
      </c>
    </row>
    <row r="82" spans="1:7" ht="17.100000000000001" customHeight="1">
      <c r="A82" s="10">
        <v>10</v>
      </c>
      <c r="B82" s="5" t="s">
        <v>99</v>
      </c>
      <c r="C82" s="11" t="s">
        <v>8</v>
      </c>
      <c r="D82" s="11">
        <v>12</v>
      </c>
      <c r="E82" s="11">
        <v>25000</v>
      </c>
      <c r="F82" s="11">
        <f t="shared" si="7"/>
        <v>300000</v>
      </c>
      <c r="G82" s="39">
        <f t="shared" si="6"/>
        <v>2865.1725441288145</v>
      </c>
    </row>
    <row r="83" spans="1:7" ht="17.100000000000001" customHeight="1">
      <c r="A83" s="10">
        <v>11</v>
      </c>
      <c r="B83" s="5" t="s">
        <v>100</v>
      </c>
      <c r="C83" s="11" t="s">
        <v>8</v>
      </c>
      <c r="D83" s="11">
        <v>12</v>
      </c>
      <c r="E83" s="11">
        <v>25000</v>
      </c>
      <c r="F83" s="11">
        <f t="shared" si="7"/>
        <v>300000</v>
      </c>
      <c r="G83" s="39">
        <f t="shared" si="6"/>
        <v>2865.1725441288145</v>
      </c>
    </row>
    <row r="84" spans="1:7" ht="17.100000000000001" customHeight="1">
      <c r="A84" s="3">
        <v>12</v>
      </c>
      <c r="B84" s="5" t="s">
        <v>101</v>
      </c>
      <c r="C84" s="11" t="s">
        <v>8</v>
      </c>
      <c r="D84" s="11">
        <v>12</v>
      </c>
      <c r="E84" s="11">
        <v>25000</v>
      </c>
      <c r="F84" s="11">
        <f t="shared" si="7"/>
        <v>300000</v>
      </c>
      <c r="G84" s="39">
        <f t="shared" si="6"/>
        <v>2865.1725441288145</v>
      </c>
    </row>
    <row r="85" spans="1:7" ht="17.100000000000001" customHeight="1">
      <c r="A85" s="3">
        <v>13</v>
      </c>
      <c r="B85" s="11" t="s">
        <v>32</v>
      </c>
      <c r="C85" s="11" t="s">
        <v>8</v>
      </c>
      <c r="D85" s="11">
        <v>12</v>
      </c>
      <c r="E85" s="11">
        <v>20000</v>
      </c>
      <c r="F85" s="11">
        <f t="shared" si="7"/>
        <v>240000</v>
      </c>
      <c r="G85" s="39">
        <f t="shared" si="6"/>
        <v>2292.1380353030518</v>
      </c>
    </row>
    <row r="86" spans="1:7" ht="17.100000000000001" customHeight="1">
      <c r="A86" s="10">
        <v>14</v>
      </c>
      <c r="B86" s="11" t="s">
        <v>18</v>
      </c>
      <c r="C86" s="11" t="s">
        <v>8</v>
      </c>
      <c r="D86" s="11">
        <v>12</v>
      </c>
      <c r="E86" s="11">
        <v>15000</v>
      </c>
      <c r="F86" s="11">
        <f t="shared" si="7"/>
        <v>180000</v>
      </c>
      <c r="G86" s="39">
        <f t="shared" si="6"/>
        <v>1719.1035264772886</v>
      </c>
    </row>
    <row r="87" spans="1:7" ht="17.100000000000001" customHeight="1">
      <c r="A87" s="10">
        <v>15</v>
      </c>
      <c r="B87" s="11" t="s">
        <v>14</v>
      </c>
      <c r="C87" s="11" t="s">
        <v>8</v>
      </c>
      <c r="D87" s="11">
        <v>12</v>
      </c>
      <c r="E87" s="11">
        <v>10000</v>
      </c>
      <c r="F87" s="11">
        <f t="shared" si="7"/>
        <v>120000</v>
      </c>
      <c r="G87" s="39">
        <f t="shared" si="6"/>
        <v>1146.0690176515259</v>
      </c>
    </row>
    <row r="88" spans="1:7" ht="17.100000000000001" customHeight="1">
      <c r="A88" s="3">
        <v>16</v>
      </c>
      <c r="B88" s="11" t="s">
        <v>33</v>
      </c>
      <c r="C88" s="11" t="s">
        <v>8</v>
      </c>
      <c r="D88" s="11">
        <v>24</v>
      </c>
      <c r="E88" s="11">
        <v>13000</v>
      </c>
      <c r="F88" s="11">
        <f t="shared" si="7"/>
        <v>312000</v>
      </c>
      <c r="G88" s="39">
        <f t="shared" si="6"/>
        <v>2979.779445893967</v>
      </c>
    </row>
    <row r="89" spans="1:7" ht="17.100000000000001" customHeight="1">
      <c r="A89" s="3">
        <v>17</v>
      </c>
      <c r="B89" s="11" t="s">
        <v>72</v>
      </c>
      <c r="C89" s="11" t="s">
        <v>8</v>
      </c>
      <c r="D89" s="11">
        <v>24</v>
      </c>
      <c r="E89" s="11">
        <v>18000</v>
      </c>
      <c r="F89" s="11">
        <f t="shared" si="7"/>
        <v>432000</v>
      </c>
      <c r="G89" s="39">
        <f t="shared" si="6"/>
        <v>4125.8484635454925</v>
      </c>
    </row>
    <row r="90" spans="1:7" ht="17.100000000000001" customHeight="1">
      <c r="A90" s="10">
        <v>18</v>
      </c>
      <c r="B90" s="11" t="s">
        <v>28</v>
      </c>
      <c r="C90" s="11" t="s">
        <v>29</v>
      </c>
      <c r="D90" s="11"/>
      <c r="E90" s="11">
        <v>200000</v>
      </c>
      <c r="F90" s="11">
        <f>E90</f>
        <v>200000</v>
      </c>
      <c r="G90" s="39">
        <f t="shared" si="6"/>
        <v>1910.1150294192096</v>
      </c>
    </row>
    <row r="91" spans="1:7" ht="17.100000000000001" customHeight="1">
      <c r="A91" s="23"/>
      <c r="B91" s="22" t="s">
        <v>88</v>
      </c>
      <c r="C91" s="21"/>
      <c r="D91" s="21"/>
      <c r="E91" s="26"/>
      <c r="F91" s="23">
        <f>SUM(F73:F90)</f>
        <v>5084000</v>
      </c>
      <c r="G91" s="37">
        <f t="shared" si="6"/>
        <v>48555.124047836311</v>
      </c>
    </row>
    <row r="92" spans="1:7" ht="17.100000000000001" customHeight="1">
      <c r="A92" s="23"/>
      <c r="B92" s="22" t="s">
        <v>39</v>
      </c>
      <c r="C92" s="21"/>
      <c r="D92" s="21"/>
      <c r="E92" s="26"/>
      <c r="F92" s="37">
        <f>F91+F68+F51+F30+F22+F19+F12+F71+F37</f>
        <v>54622365</v>
      </c>
      <c r="G92" s="37">
        <f t="shared" si="6"/>
        <v>521675.00164460903</v>
      </c>
    </row>
    <row r="93" spans="1:7" ht="41.25" customHeight="1">
      <c r="A93" s="50" t="s">
        <v>109</v>
      </c>
      <c r="B93" s="50"/>
      <c r="C93" s="50"/>
      <c r="D93" s="50"/>
      <c r="E93" s="50"/>
      <c r="F93" s="50"/>
      <c r="G93" s="51"/>
    </row>
    <row r="94" spans="1:7" ht="51.75">
      <c r="A94" s="24" t="s">
        <v>0</v>
      </c>
      <c r="B94" s="24" t="s">
        <v>1</v>
      </c>
      <c r="C94" s="25" t="s">
        <v>2</v>
      </c>
      <c r="D94" s="25" t="s">
        <v>3</v>
      </c>
      <c r="E94" s="25" t="s">
        <v>4</v>
      </c>
      <c r="F94" s="40" t="s">
        <v>5</v>
      </c>
      <c r="G94" s="25" t="s">
        <v>108</v>
      </c>
    </row>
    <row r="95" spans="1:7" ht="30">
      <c r="A95" s="38">
        <v>1</v>
      </c>
      <c r="B95" s="41" t="s">
        <v>104</v>
      </c>
      <c r="C95" s="38" t="s">
        <v>105</v>
      </c>
      <c r="D95" s="38">
        <v>261</v>
      </c>
      <c r="E95" s="42">
        <v>50000</v>
      </c>
      <c r="F95" s="42">
        <f>E95*D95</f>
        <v>13050000</v>
      </c>
      <c r="G95" s="39">
        <f t="shared" si="6"/>
        <v>124635.00566960343</v>
      </c>
    </row>
    <row r="96" spans="1:7" ht="30">
      <c r="A96" s="38">
        <v>2</v>
      </c>
      <c r="B96" s="41" t="s">
        <v>107</v>
      </c>
      <c r="C96" s="38" t="s">
        <v>106</v>
      </c>
      <c r="D96" s="38">
        <v>1</v>
      </c>
      <c r="E96" s="42">
        <v>3800000</v>
      </c>
      <c r="F96" s="42">
        <f>E96</f>
        <v>3800000</v>
      </c>
      <c r="G96" s="39">
        <f t="shared" si="6"/>
        <v>36292.185558964986</v>
      </c>
    </row>
    <row r="97" spans="1:7" s="46" customFormat="1" ht="23.25" customHeight="1">
      <c r="A97" s="47" t="s">
        <v>103</v>
      </c>
      <c r="B97" s="48"/>
      <c r="C97" s="48"/>
      <c r="D97" s="49"/>
      <c r="E97" s="45">
        <f>E96+E95</f>
        <v>3850000</v>
      </c>
      <c r="F97" s="43">
        <f t="shared" ref="F97" si="8">F96+F95</f>
        <v>16850000</v>
      </c>
      <c r="G97" s="44">
        <f t="shared" si="6"/>
        <v>160927.19122856841</v>
      </c>
    </row>
    <row r="98" spans="1:7" ht="23.25" customHeight="1"/>
  </sheetData>
  <mergeCells count="3">
    <mergeCell ref="A97:D97"/>
    <mergeCell ref="A93:G93"/>
    <mergeCell ref="A1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NASIR SAEED</cp:lastModifiedBy>
  <cp:lastPrinted>2016-02-04T10:51:45Z</cp:lastPrinted>
  <dcterms:created xsi:type="dcterms:W3CDTF">2015-11-10T06:16:51Z</dcterms:created>
  <dcterms:modified xsi:type="dcterms:W3CDTF">2016-07-04T11:22:39Z</dcterms:modified>
</cp:coreProperties>
</file>