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drawings/drawing28.xml" ContentType="application/vnd.openxmlformats-officedocument.drawing+xml"/>
  <Override PartName="/xl/tables/table28.xml" ContentType="application/vnd.openxmlformats-officedocument.spreadsheetml.table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drawings/drawing30.xml" ContentType="application/vnd.openxmlformats-officedocument.drawing+xml"/>
  <Override PartName="/xl/tables/table30.xml" ContentType="application/vnd.openxmlformats-officedocument.spreadsheetml.table+xml"/>
  <Override PartName="/xl/drawings/drawing31.xml" ContentType="application/vnd.openxmlformats-officedocument.drawing+xml"/>
  <Override PartName="/xl/tables/table31.xml" ContentType="application/vnd.openxmlformats-officedocument.spreadsheetml.table+xml"/>
  <Override PartName="/xl/drawings/drawing32.xml" ContentType="application/vnd.openxmlformats-officedocument.drawing+xml"/>
  <Override PartName="/xl/tables/table32.xml" ContentType="application/vnd.openxmlformats-officedocument.spreadsheetml.table+xml"/>
  <Override PartName="/xl/drawings/drawing33.xml" ContentType="application/vnd.openxmlformats-officedocument.drawing+xml"/>
  <Override PartName="/xl/tables/table33.xml" ContentType="application/vnd.openxmlformats-officedocument.spreadsheetml.table+xml"/>
  <Override PartName="/xl/drawings/drawing34.xml" ContentType="application/vnd.openxmlformats-officedocument.drawing+xml"/>
  <Override PartName="/xl/tables/table34.xml" ContentType="application/vnd.openxmlformats-officedocument.spreadsheetml.table+xml"/>
  <Override PartName="/xl/drawings/drawing35.xml" ContentType="application/vnd.openxmlformats-officedocument.drawing+xml"/>
  <Override PartName="/xl/tables/table35.xml" ContentType="application/vnd.openxmlformats-officedocument.spreadsheetml.table+xml"/>
  <Override PartName="/xl/drawings/drawing36.xml" ContentType="application/vnd.openxmlformats-officedocument.drawing+xml"/>
  <Override PartName="/xl/tables/table36.xml" ContentType="application/vnd.openxmlformats-officedocument.spreadsheetml.table+xml"/>
  <Override PartName="/xl/drawings/drawing37.xml" ContentType="application/vnd.openxmlformats-officedocument.drawing+xml"/>
  <Override PartName="/xl/tables/table37.xml" ContentType="application/vnd.openxmlformats-officedocument.spreadsheetml.table+xml"/>
  <Override PartName="/xl/drawings/drawing38.xml" ContentType="application/vnd.openxmlformats-officedocument.drawing+xml"/>
  <Override PartName="/xl/tables/table38.xml" ContentType="application/vnd.openxmlformats-officedocument.spreadsheetml.table+xml"/>
  <Override PartName="/xl/drawings/drawing39.xml" ContentType="application/vnd.openxmlformats-officedocument.drawing+xml"/>
  <Override PartName="/xl/tables/table39.xml" ContentType="application/vnd.openxmlformats-officedocument.spreadsheetml.table+xml"/>
  <Override PartName="/xl/drawings/drawing40.xml" ContentType="application/vnd.openxmlformats-officedocument.drawing+xml"/>
  <Override PartName="/xl/tables/table40.xml" ContentType="application/vnd.openxmlformats-officedocument.spreadsheetml.table+xml"/>
  <Override PartName="/xl/drawings/drawing41.xml" ContentType="application/vnd.openxmlformats-officedocument.drawing+xml"/>
  <Override PartName="/xl/tables/table41.xml" ContentType="application/vnd.openxmlformats-officedocument.spreadsheetml.table+xml"/>
  <Override PartName="/xl/drawings/drawing42.xml" ContentType="application/vnd.openxmlformats-officedocument.drawing+xml"/>
  <Override PartName="/xl/tables/table42.xml" ContentType="application/vnd.openxmlformats-officedocument.spreadsheetml.table+xml"/>
  <Override PartName="/xl/drawings/drawing43.xml" ContentType="application/vnd.openxmlformats-officedocument.drawing+xml"/>
  <Override PartName="/xl/tables/table43.xml" ContentType="application/vnd.openxmlformats-officedocument.spreadsheetml.table+xml"/>
  <Override PartName="/xl/drawings/drawing44.xml" ContentType="application/vnd.openxmlformats-officedocument.drawing+xml"/>
  <Override PartName="/xl/tables/table44.xml" ContentType="application/vnd.openxmlformats-officedocument.spreadsheetml.table+xml"/>
  <Override PartName="/xl/drawings/drawing45.xml" ContentType="application/vnd.openxmlformats-officedocument.drawing+xml"/>
  <Override PartName="/xl/tables/table45.xml" ContentType="application/vnd.openxmlformats-officedocument.spreadsheetml.table+xml"/>
  <Override PartName="/xl/drawings/drawing46.xml" ContentType="application/vnd.openxmlformats-officedocument.drawing+xml"/>
  <Override PartName="/xl/tables/table46.xml" ContentType="application/vnd.openxmlformats-officedocument.spreadsheetml.table+xml"/>
  <Override PartName="/xl/drawings/drawing47.xml" ContentType="application/vnd.openxmlformats-officedocument.drawing+xml"/>
  <Override PartName="/xl/tables/table47.xml" ContentType="application/vnd.openxmlformats-officedocument.spreadsheetml.table+xml"/>
  <Override PartName="/xl/drawings/drawing48.xml" ContentType="application/vnd.openxmlformats-officedocument.drawing+xml"/>
  <Override PartName="/xl/tables/table48.xml" ContentType="application/vnd.openxmlformats-officedocument.spreadsheetml.table+xml"/>
  <Override PartName="/xl/drawings/drawing49.xml" ContentType="application/vnd.openxmlformats-officedocument.drawing+xml"/>
  <Override PartName="/xl/tables/table49.xml" ContentType="application/vnd.openxmlformats-officedocument.spreadsheetml.table+xml"/>
  <Override PartName="/xl/drawings/drawing50.xml" ContentType="application/vnd.openxmlformats-officedocument.drawing+xml"/>
  <Override PartName="/xl/tables/table50.xml" ContentType="application/vnd.openxmlformats-officedocument.spreadsheetml.table+xml"/>
  <Override PartName="/xl/drawings/drawing51.xml" ContentType="application/vnd.openxmlformats-officedocument.drawing+xml"/>
  <Override PartName="/xl/tables/table51.xml" ContentType="application/vnd.openxmlformats-officedocument.spreadsheetml.table+xml"/>
  <Override PartName="/xl/drawings/drawing52.xml" ContentType="application/vnd.openxmlformats-officedocument.drawing+xml"/>
  <Override PartName="/xl/tables/table52.xml" ContentType="application/vnd.openxmlformats-officedocument.spreadsheetml.table+xml"/>
  <Override PartName="/xl/drawings/drawing53.xml" ContentType="application/vnd.openxmlformats-officedocument.drawing+xml"/>
  <Override PartName="/xl/tables/table53.xml" ContentType="application/vnd.openxmlformats-officedocument.spreadsheetml.table+xml"/>
  <Override PartName="/xl/drawings/drawing54.xml" ContentType="application/vnd.openxmlformats-officedocument.drawing+xml"/>
  <Override PartName="/xl/tables/table54.xml" ContentType="application/vnd.openxmlformats-officedocument.spreadsheetml.table+xml"/>
  <Override PartName="/xl/drawings/drawing55.xml" ContentType="application/vnd.openxmlformats-officedocument.drawing+xml"/>
  <Override PartName="/xl/tables/table55.xml" ContentType="application/vnd.openxmlformats-officedocument.spreadsheetml.table+xml"/>
  <Override PartName="/xl/drawings/drawing56.xml" ContentType="application/vnd.openxmlformats-officedocument.drawing+xml"/>
  <Override PartName="/xl/tables/table56.xml" ContentType="application/vnd.openxmlformats-officedocument.spreadsheetml.table+xml"/>
  <Override PartName="/xl/drawings/drawing57.xml" ContentType="application/vnd.openxmlformats-officedocument.drawing+xml"/>
  <Override PartName="/xl/tables/table57.xml" ContentType="application/vnd.openxmlformats-officedocument.spreadsheetml.table+xml"/>
  <Override PartName="/xl/drawings/drawing58.xml" ContentType="application/vnd.openxmlformats-officedocument.drawing+xml"/>
  <Override PartName="/xl/tables/table58.xml" ContentType="application/vnd.openxmlformats-officedocument.spreadsheetml.table+xml"/>
  <Override PartName="/xl/drawings/drawing59.xml" ContentType="application/vnd.openxmlformats-officedocument.drawing+xml"/>
  <Override PartName="/xl/tables/table59.xml" ContentType="application/vnd.openxmlformats-officedocument.spreadsheetml.table+xml"/>
  <Override PartName="/xl/drawings/drawing60.xml" ContentType="application/vnd.openxmlformats-officedocument.drawing+xml"/>
  <Override PartName="/xl/tables/table6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-420" yWindow="60" windowWidth="12030" windowHeight="3390" tabRatio="887" firstSheet="2" activeTab="2"/>
  </bookViews>
  <sheets>
    <sheet name="SummaryGBP" sheetId="16" r:id="rId1"/>
    <sheet name="SummaryGHS" sheetId="9" r:id="rId2"/>
    <sheet name="community sensitisation" sheetId="6" r:id="rId3"/>
    <sheet name="Girls club formation" sheetId="459" r:id="rId4"/>
    <sheet name=" training for leaders and mento" sheetId="460" r:id="rId5"/>
    <sheet name=" refresher training " sheetId="461" r:id="rId6"/>
    <sheet name=" manual and shirts" sheetId="462" r:id="rId7"/>
    <sheet name="qtery experience sh" sheetId="463" r:id="rId8"/>
    <sheet name=" community forum" sheetId="464" r:id="rId9"/>
    <sheet name="engagement meeting" sheetId="465" r:id="rId10"/>
    <sheet name="Games" sheetId="466" r:id="rId11"/>
    <sheet name="Activity (10)" sheetId="467" r:id="rId12"/>
    <sheet name="Activity (11)" sheetId="468" r:id="rId13"/>
    <sheet name="Activity (12)" sheetId="469" r:id="rId14"/>
    <sheet name="Activity (13)" sheetId="470" r:id="rId15"/>
    <sheet name="Activity (14)" sheetId="471" r:id="rId16"/>
    <sheet name="Activity (15)" sheetId="472" r:id="rId17"/>
    <sheet name="Activity (16)" sheetId="473" r:id="rId18"/>
    <sheet name="Activity (17)" sheetId="474" r:id="rId19"/>
    <sheet name="Activity (18)" sheetId="475" r:id="rId20"/>
    <sheet name="Activity (19)" sheetId="476" r:id="rId21"/>
    <sheet name="Activity (20)" sheetId="477" r:id="rId22"/>
    <sheet name="Activity (21)" sheetId="478" r:id="rId23"/>
    <sheet name="Activity (22)" sheetId="479" r:id="rId24"/>
    <sheet name="Activity (23)" sheetId="480" r:id="rId25"/>
    <sheet name="Activity (24)" sheetId="481" r:id="rId26"/>
    <sheet name="Activity (25)" sheetId="482" r:id="rId27"/>
    <sheet name="Activity (26)" sheetId="483" r:id="rId28"/>
    <sheet name="Activity (27)" sheetId="484" r:id="rId29"/>
    <sheet name="Activity (28)" sheetId="485" r:id="rId30"/>
    <sheet name="Activity (29)" sheetId="486" r:id="rId31"/>
    <sheet name="Activity (30)" sheetId="487" r:id="rId32"/>
    <sheet name="Activity (31)" sheetId="488" r:id="rId33"/>
    <sheet name="Activity (32)" sheetId="489" r:id="rId34"/>
    <sheet name="Activity (33)" sheetId="490" r:id="rId35"/>
    <sheet name="Activity (34)" sheetId="491" r:id="rId36"/>
    <sheet name="Activity (35)" sheetId="492" r:id="rId37"/>
    <sheet name="Activity (36)" sheetId="493" r:id="rId38"/>
    <sheet name="Activity (37)" sheetId="494" r:id="rId39"/>
    <sheet name="Activity (38)" sheetId="495" r:id="rId40"/>
    <sheet name="Activity (39)" sheetId="496" r:id="rId41"/>
    <sheet name="Activity (40)" sheetId="497" r:id="rId42"/>
    <sheet name="Activity (41)" sheetId="498" r:id="rId43"/>
    <sheet name="Activity (42)" sheetId="499" r:id="rId44"/>
    <sheet name="Activity (43)" sheetId="500" r:id="rId45"/>
    <sheet name="Activity (44)" sheetId="501" r:id="rId46"/>
    <sheet name="Activity (45)" sheetId="502" r:id="rId47"/>
    <sheet name="Activity (46)" sheetId="503" r:id="rId48"/>
    <sheet name="Activity (47)" sheetId="504" r:id="rId49"/>
    <sheet name="Activity (48)" sheetId="505" r:id="rId50"/>
    <sheet name="Activity (49)" sheetId="506" r:id="rId51"/>
    <sheet name="Activity (50)" sheetId="507" r:id="rId52"/>
    <sheet name="Activity (51)" sheetId="508" r:id="rId53"/>
    <sheet name="Activity (52)" sheetId="509" r:id="rId54"/>
    <sheet name="Activity (53)" sheetId="510" r:id="rId55"/>
    <sheet name="Activity (54)" sheetId="511" r:id="rId56"/>
    <sheet name="Activity (55)" sheetId="512" r:id="rId57"/>
    <sheet name="Activity (56)" sheetId="513" r:id="rId58"/>
    <sheet name="Activity (57)" sheetId="514" r:id="rId59"/>
    <sheet name="Activity (58)" sheetId="515" r:id="rId60"/>
    <sheet name="Activity (59)" sheetId="516" r:id="rId61"/>
    <sheet name="Activity (60)" sheetId="517" r:id="rId62"/>
  </sheets>
  <definedNames>
    <definedName name="_xlnm._FilterDatabase" localSheetId="0" hidden="1">SummaryGBP!$A$11:$I$72</definedName>
    <definedName name="_xlnm._FilterDatabase" localSheetId="1" hidden="1">SummaryGHS!$A$11:$H$74</definedName>
    <definedName name="ACCOUNT_CODE">SummaryGHS!$AJ$13:$AJ$75</definedName>
    <definedName name="PERIOD">SummaryGHS!$AV$14:$AV$25</definedName>
    <definedName name="_xlnm.Print_Area" localSheetId="8">' community forum'!$A$1:$J$48</definedName>
    <definedName name="_xlnm.Print_Area" localSheetId="6">' manual and shirts'!$A$1:$J$48</definedName>
    <definedName name="_xlnm.Print_Area" localSheetId="5">' refresher training '!$A$1:$J$48</definedName>
    <definedName name="_xlnm.Print_Area" localSheetId="4">' training for leaders and mento'!$A$1:$J$48</definedName>
    <definedName name="_xlnm.Print_Area" localSheetId="11">'Activity (10)'!$A$1:$J$48</definedName>
    <definedName name="_xlnm.Print_Area" localSheetId="12">'Activity (11)'!$A$1:$J$48</definedName>
    <definedName name="_xlnm.Print_Area" localSheetId="13">'Activity (12)'!$A$1:$J$48</definedName>
    <definedName name="_xlnm.Print_Area" localSheetId="14">'Activity (13)'!$A$1:$J$48</definedName>
    <definedName name="_xlnm.Print_Area" localSheetId="15">'Activity (14)'!$A$1:$J$48</definedName>
    <definedName name="_xlnm.Print_Area" localSheetId="16">'Activity (15)'!$A$1:$J$48</definedName>
    <definedName name="_xlnm.Print_Area" localSheetId="17">'Activity (16)'!$A$1:$J$48</definedName>
    <definedName name="_xlnm.Print_Area" localSheetId="18">'Activity (17)'!$A$1:$J$48</definedName>
    <definedName name="_xlnm.Print_Area" localSheetId="19">'Activity (18)'!$A$1:$J$48</definedName>
    <definedName name="_xlnm.Print_Area" localSheetId="20">'Activity (19)'!$A$1:$J$48</definedName>
    <definedName name="_xlnm.Print_Area" localSheetId="21">'Activity (20)'!$A$1:$J$48</definedName>
    <definedName name="_xlnm.Print_Area" localSheetId="22">'Activity (21)'!$A$1:$J$48</definedName>
    <definedName name="_xlnm.Print_Area" localSheetId="23">'Activity (22)'!$A$1:$J$48</definedName>
    <definedName name="_xlnm.Print_Area" localSheetId="24">'Activity (23)'!$A$1:$J$48</definedName>
    <definedName name="_xlnm.Print_Area" localSheetId="25">'Activity (24)'!$A$1:$J$48</definedName>
    <definedName name="_xlnm.Print_Area" localSheetId="26">'Activity (25)'!$A$1:$J$48</definedName>
    <definedName name="_xlnm.Print_Area" localSheetId="27">'Activity (26)'!$A$1:$J$48</definedName>
    <definedName name="_xlnm.Print_Area" localSheetId="28">'Activity (27)'!$A$1:$J$48</definedName>
    <definedName name="_xlnm.Print_Area" localSheetId="29">'Activity (28)'!$A$1:$J$48</definedName>
    <definedName name="_xlnm.Print_Area" localSheetId="30">'Activity (29)'!$A$1:$J$48</definedName>
    <definedName name="_xlnm.Print_Area" localSheetId="31">'Activity (30)'!$A$1:$J$48</definedName>
    <definedName name="_xlnm.Print_Area" localSheetId="32">'Activity (31)'!$A$1:$J$48</definedName>
    <definedName name="_xlnm.Print_Area" localSheetId="33">'Activity (32)'!$A$1:$J$48</definedName>
    <definedName name="_xlnm.Print_Area" localSheetId="34">'Activity (33)'!$A$1:$J$48</definedName>
    <definedName name="_xlnm.Print_Area" localSheetId="35">'Activity (34)'!$A$1:$J$48</definedName>
    <definedName name="_xlnm.Print_Area" localSheetId="36">'Activity (35)'!$A$1:$J$48</definedName>
    <definedName name="_xlnm.Print_Area" localSheetId="37">'Activity (36)'!$A$1:$J$48</definedName>
    <definedName name="_xlnm.Print_Area" localSheetId="38">'Activity (37)'!$A$1:$J$48</definedName>
    <definedName name="_xlnm.Print_Area" localSheetId="39">'Activity (38)'!$A$1:$J$48</definedName>
    <definedName name="_xlnm.Print_Area" localSheetId="40">'Activity (39)'!$A$1:$J$48</definedName>
    <definedName name="_xlnm.Print_Area" localSheetId="41">'Activity (40)'!$A$1:$J$48</definedName>
    <definedName name="_xlnm.Print_Area" localSheetId="42">'Activity (41)'!$A$1:$J$48</definedName>
    <definedName name="_xlnm.Print_Area" localSheetId="43">'Activity (42)'!$A$1:$J$48</definedName>
    <definedName name="_xlnm.Print_Area" localSheetId="44">'Activity (43)'!$A$1:$J$48</definedName>
    <definedName name="_xlnm.Print_Area" localSheetId="45">'Activity (44)'!$A$1:$J$48</definedName>
    <definedName name="_xlnm.Print_Area" localSheetId="46">'Activity (45)'!$A$1:$J$48</definedName>
    <definedName name="_xlnm.Print_Area" localSheetId="47">'Activity (46)'!$A$1:$J$48</definedName>
    <definedName name="_xlnm.Print_Area" localSheetId="48">'Activity (47)'!$A$1:$J$48</definedName>
    <definedName name="_xlnm.Print_Area" localSheetId="49">'Activity (48)'!$A$1:$J$48</definedName>
    <definedName name="_xlnm.Print_Area" localSheetId="50">'Activity (49)'!$A$1:$J$48</definedName>
    <definedName name="_xlnm.Print_Area" localSheetId="51">'Activity (50)'!$A$1:$J$48</definedName>
    <definedName name="_xlnm.Print_Area" localSheetId="52">'Activity (51)'!$A$1:$J$48</definedName>
    <definedName name="_xlnm.Print_Area" localSheetId="53">'Activity (52)'!$A$1:$J$48</definedName>
    <definedName name="_xlnm.Print_Area" localSheetId="54">'Activity (53)'!$A$1:$J$48</definedName>
    <definedName name="_xlnm.Print_Area" localSheetId="55">'Activity (54)'!$A$1:$J$48</definedName>
    <definedName name="_xlnm.Print_Area" localSheetId="56">'Activity (55)'!$A$1:$J$48</definedName>
    <definedName name="_xlnm.Print_Area" localSheetId="57">'Activity (56)'!$A$1:$J$48</definedName>
    <definedName name="_xlnm.Print_Area" localSheetId="58">'Activity (57)'!$A$1:$J$48</definedName>
    <definedName name="_xlnm.Print_Area" localSheetId="59">'Activity (58)'!$A$1:$J$48</definedName>
    <definedName name="_xlnm.Print_Area" localSheetId="60">'Activity (59)'!$A$1:$J$48</definedName>
    <definedName name="_xlnm.Print_Area" localSheetId="61">'Activity (60)'!$A$1:$J$48</definedName>
    <definedName name="_xlnm.Print_Area" localSheetId="2">'community sensitisation'!$A$1:$J$48</definedName>
    <definedName name="_xlnm.Print_Area" localSheetId="9">'engagement meeting'!$A$1:$J$48</definedName>
    <definedName name="_xlnm.Print_Area" localSheetId="10">Games!$A$1:$J$48</definedName>
    <definedName name="_xlnm.Print_Area" localSheetId="3">'Girls club formation'!$A$1:$J$48</definedName>
    <definedName name="_xlnm.Print_Area" localSheetId="7">'qtery experience sh'!$A$1:$J$48</definedName>
    <definedName name="T0_CODES">SummaryGHS!$AO$12:$AO$42</definedName>
    <definedName name="T0_DESCRIPTION">SummaryGHS!$AN$12:$AN$42</definedName>
    <definedName name="T1_CODE">SummaryGHS!$AI$13:$AI$30</definedName>
    <definedName name="T1_DESCRIPTION">SummaryGHS!$AH$13:$AH$30</definedName>
    <definedName name="T3_CODES">SummaryGHS!$AP$12:$AP$22</definedName>
    <definedName name="T4_CODES">SummaryGHS!$AR$12:$AR$32</definedName>
    <definedName name="T4_DESCRIPTION">SummaryGHS!$AQ$12:$AQ$32</definedName>
    <definedName name="T5_CODES">SummaryGHS!$AK$13:$AK$287</definedName>
    <definedName name="T7_CODES">SummaryGHS!$AM$12:$AM$146</definedName>
    <definedName name="T7_DESCRIPTION">SummaryGHS!$AL$12:$AL$147</definedName>
    <definedName name="T8_CODE">SummaryGHS!$AT$12:$AT$22</definedName>
    <definedName name="T8_DESCRIPTION">SummaryGHS!$AS$12:$AS$22</definedName>
    <definedName name="T9_">SummaryGHS!$AG$12:$AG$112</definedName>
    <definedName name="WR_SCORE">SummaryGHS!$AP$6:$AP$9</definedName>
    <definedName name="WR_SCORE1">SummaryGHS!$AQ$6:$AQ$9</definedName>
  </definedNames>
  <calcPr calcId="144525"/>
  <fileRecoveryPr repairLoad="1"/>
</workbook>
</file>

<file path=xl/calcChain.xml><?xml version="1.0" encoding="utf-8"?>
<calcChain xmlns="http://schemas.openxmlformats.org/spreadsheetml/2006/main">
  <c r="H38" i="517" l="1"/>
  <c r="H37" i="517"/>
  <c r="H36" i="517"/>
  <c r="H35" i="517"/>
  <c r="H34" i="517"/>
  <c r="H33" i="517"/>
  <c r="H32" i="517"/>
  <c r="H31" i="517"/>
  <c r="H30" i="517"/>
  <c r="H29" i="517"/>
  <c r="H28" i="517"/>
  <c r="H27" i="517"/>
  <c r="H26" i="517"/>
  <c r="H25" i="517"/>
  <c r="H24" i="517"/>
  <c r="H23" i="517"/>
  <c r="H22" i="517"/>
  <c r="H21" i="517"/>
  <c r="H20" i="517"/>
  <c r="H19" i="517"/>
  <c r="H18" i="517"/>
  <c r="H17" i="517"/>
  <c r="H39" i="517" s="1"/>
  <c r="D14" i="517" s="1"/>
  <c r="H1" i="517" s="1"/>
  <c r="D12" i="517"/>
  <c r="C12" i="517"/>
  <c r="E11" i="517"/>
  <c r="E10" i="517"/>
  <c r="E9" i="517"/>
  <c r="E8" i="517"/>
  <c r="E12" i="517" s="1"/>
  <c r="H38" i="516"/>
  <c r="H37" i="516"/>
  <c r="H36" i="516"/>
  <c r="H35" i="516"/>
  <c r="H34" i="516"/>
  <c r="H33" i="516"/>
  <c r="H32" i="516"/>
  <c r="H31" i="516"/>
  <c r="H30" i="516"/>
  <c r="H29" i="516"/>
  <c r="H28" i="516"/>
  <c r="H27" i="516"/>
  <c r="H26" i="516"/>
  <c r="H25" i="516"/>
  <c r="H24" i="516"/>
  <c r="H23" i="516"/>
  <c r="H22" i="516"/>
  <c r="H21" i="516"/>
  <c r="H20" i="516"/>
  <c r="H19" i="516"/>
  <c r="H18" i="516"/>
  <c r="H17" i="516"/>
  <c r="H39" i="516" s="1"/>
  <c r="D14" i="516" s="1"/>
  <c r="H1" i="516" s="1"/>
  <c r="D12" i="516"/>
  <c r="C12" i="516"/>
  <c r="E11" i="516"/>
  <c r="E10" i="516"/>
  <c r="E9" i="516"/>
  <c r="E8" i="516"/>
  <c r="E12" i="516" s="1"/>
  <c r="H38" i="515"/>
  <c r="H37" i="515"/>
  <c r="H36" i="515"/>
  <c r="H35" i="515"/>
  <c r="H34" i="515"/>
  <c r="H33" i="515"/>
  <c r="H32" i="515"/>
  <c r="H31" i="515"/>
  <c r="H30" i="515"/>
  <c r="H29" i="515"/>
  <c r="H28" i="515"/>
  <c r="H27" i="515"/>
  <c r="H26" i="515"/>
  <c r="H25" i="515"/>
  <c r="H24" i="515"/>
  <c r="H23" i="515"/>
  <c r="H22" i="515"/>
  <c r="H21" i="515"/>
  <c r="H20" i="515"/>
  <c r="H19" i="515"/>
  <c r="H18" i="515"/>
  <c r="H17" i="515"/>
  <c r="H39" i="515" s="1"/>
  <c r="D14" i="515" s="1"/>
  <c r="H1" i="515" s="1"/>
  <c r="D12" i="515"/>
  <c r="C12" i="515"/>
  <c r="E11" i="515"/>
  <c r="E10" i="515"/>
  <c r="E9" i="515"/>
  <c r="E8" i="515"/>
  <c r="E12" i="515" s="1"/>
  <c r="H38" i="514"/>
  <c r="H37" i="514"/>
  <c r="H36" i="514"/>
  <c r="H35" i="514"/>
  <c r="H34" i="514"/>
  <c r="H33" i="514"/>
  <c r="H32" i="514"/>
  <c r="H31" i="514"/>
  <c r="H30" i="514"/>
  <c r="H29" i="514"/>
  <c r="H28" i="514"/>
  <c r="H27" i="514"/>
  <c r="H26" i="514"/>
  <c r="H25" i="514"/>
  <c r="H24" i="514"/>
  <c r="H23" i="514"/>
  <c r="H22" i="514"/>
  <c r="H21" i="514"/>
  <c r="H20" i="514"/>
  <c r="H19" i="514"/>
  <c r="H18" i="514"/>
  <c r="H17" i="514"/>
  <c r="H39" i="514" s="1"/>
  <c r="D14" i="514" s="1"/>
  <c r="H1" i="514" s="1"/>
  <c r="D12" i="514"/>
  <c r="C12" i="514"/>
  <c r="E11" i="514"/>
  <c r="E10" i="514"/>
  <c r="E9" i="514"/>
  <c r="E8" i="514"/>
  <c r="E12" i="514" s="1"/>
  <c r="H38" i="513"/>
  <c r="H37" i="513"/>
  <c r="H36" i="513"/>
  <c r="H35" i="513"/>
  <c r="H34" i="513"/>
  <c r="H33" i="513"/>
  <c r="H32" i="513"/>
  <c r="H31" i="513"/>
  <c r="H30" i="513"/>
  <c r="H29" i="513"/>
  <c r="H28" i="513"/>
  <c r="H27" i="513"/>
  <c r="H26" i="513"/>
  <c r="H25" i="513"/>
  <c r="H24" i="513"/>
  <c r="H23" i="513"/>
  <c r="H22" i="513"/>
  <c r="H21" i="513"/>
  <c r="H20" i="513"/>
  <c r="H19" i="513"/>
  <c r="H18" i="513"/>
  <c r="H17" i="513"/>
  <c r="H39" i="513" s="1"/>
  <c r="D14" i="513" s="1"/>
  <c r="H1" i="513" s="1"/>
  <c r="D12" i="513"/>
  <c r="C12" i="513"/>
  <c r="E11" i="513"/>
  <c r="E10" i="513"/>
  <c r="E9" i="513"/>
  <c r="E8" i="513"/>
  <c r="E12" i="513" s="1"/>
  <c r="H38" i="512"/>
  <c r="H37" i="512"/>
  <c r="H36" i="512"/>
  <c r="H35" i="512"/>
  <c r="H34" i="512"/>
  <c r="H33" i="512"/>
  <c r="H32" i="512"/>
  <c r="H31" i="512"/>
  <c r="H30" i="512"/>
  <c r="H29" i="512"/>
  <c r="H28" i="512"/>
  <c r="H27" i="512"/>
  <c r="H26" i="512"/>
  <c r="H25" i="512"/>
  <c r="H24" i="512"/>
  <c r="H23" i="512"/>
  <c r="H22" i="512"/>
  <c r="H21" i="512"/>
  <c r="H20" i="512"/>
  <c r="H19" i="512"/>
  <c r="H18" i="512"/>
  <c r="H17" i="512"/>
  <c r="H39" i="512" s="1"/>
  <c r="D14" i="512" s="1"/>
  <c r="H1" i="512" s="1"/>
  <c r="D12" i="512"/>
  <c r="C12" i="512"/>
  <c r="E11" i="512"/>
  <c r="E10" i="512"/>
  <c r="E9" i="512"/>
  <c r="E8" i="512"/>
  <c r="E12" i="512" s="1"/>
  <c r="H38" i="511"/>
  <c r="H37" i="511"/>
  <c r="H36" i="511"/>
  <c r="H35" i="511"/>
  <c r="H34" i="511"/>
  <c r="H33" i="511"/>
  <c r="H32" i="511"/>
  <c r="H31" i="511"/>
  <c r="H30" i="511"/>
  <c r="H29" i="511"/>
  <c r="H28" i="511"/>
  <c r="H27" i="511"/>
  <c r="H26" i="511"/>
  <c r="H25" i="511"/>
  <c r="H24" i="511"/>
  <c r="H23" i="511"/>
  <c r="H22" i="511"/>
  <c r="H21" i="511"/>
  <c r="H20" i="511"/>
  <c r="H19" i="511"/>
  <c r="H18" i="511"/>
  <c r="H17" i="511"/>
  <c r="H39" i="511" s="1"/>
  <c r="D14" i="511" s="1"/>
  <c r="H1" i="511" s="1"/>
  <c r="D12" i="511"/>
  <c r="C12" i="511"/>
  <c r="E11" i="511"/>
  <c r="E10" i="511"/>
  <c r="E9" i="511"/>
  <c r="E8" i="511"/>
  <c r="E12" i="511" s="1"/>
  <c r="H38" i="510"/>
  <c r="H37" i="510"/>
  <c r="H36" i="510"/>
  <c r="H35" i="510"/>
  <c r="H34" i="510"/>
  <c r="H33" i="510"/>
  <c r="H32" i="510"/>
  <c r="H31" i="510"/>
  <c r="H30" i="510"/>
  <c r="H29" i="510"/>
  <c r="H28" i="510"/>
  <c r="H27" i="510"/>
  <c r="H26" i="510"/>
  <c r="H25" i="510"/>
  <c r="H24" i="510"/>
  <c r="H23" i="510"/>
  <c r="H22" i="510"/>
  <c r="H21" i="510"/>
  <c r="H20" i="510"/>
  <c r="H19" i="510"/>
  <c r="H18" i="510"/>
  <c r="H17" i="510"/>
  <c r="H39" i="510" s="1"/>
  <c r="D14" i="510" s="1"/>
  <c r="H1" i="510" s="1"/>
  <c r="D12" i="510"/>
  <c r="C12" i="510"/>
  <c r="E11" i="510"/>
  <c r="E10" i="510"/>
  <c r="E9" i="510"/>
  <c r="E8" i="510"/>
  <c r="E12" i="510" s="1"/>
  <c r="H38" i="509"/>
  <c r="H37" i="509"/>
  <c r="H36" i="509"/>
  <c r="H35" i="509"/>
  <c r="H34" i="509"/>
  <c r="H33" i="509"/>
  <c r="H32" i="509"/>
  <c r="H31" i="509"/>
  <c r="H30" i="509"/>
  <c r="H29" i="509"/>
  <c r="H28" i="509"/>
  <c r="H27" i="509"/>
  <c r="H26" i="509"/>
  <c r="H25" i="509"/>
  <c r="H24" i="509"/>
  <c r="H23" i="509"/>
  <c r="H22" i="509"/>
  <c r="H21" i="509"/>
  <c r="H20" i="509"/>
  <c r="H19" i="509"/>
  <c r="H18" i="509"/>
  <c r="H17" i="509"/>
  <c r="H39" i="509" s="1"/>
  <c r="D14" i="509" s="1"/>
  <c r="H1" i="509" s="1"/>
  <c r="D12" i="509"/>
  <c r="C12" i="509"/>
  <c r="E11" i="509"/>
  <c r="E10" i="509"/>
  <c r="E9" i="509"/>
  <c r="E8" i="509"/>
  <c r="E12" i="509" s="1"/>
  <c r="H38" i="508"/>
  <c r="H37" i="508"/>
  <c r="H36" i="508"/>
  <c r="H35" i="508"/>
  <c r="H34" i="508"/>
  <c r="H33" i="508"/>
  <c r="H32" i="508"/>
  <c r="H31" i="508"/>
  <c r="H30" i="508"/>
  <c r="H29" i="508"/>
  <c r="H28" i="508"/>
  <c r="H27" i="508"/>
  <c r="H26" i="508"/>
  <c r="H25" i="508"/>
  <c r="H24" i="508"/>
  <c r="H23" i="508"/>
  <c r="H22" i="508"/>
  <c r="H21" i="508"/>
  <c r="H20" i="508"/>
  <c r="H19" i="508"/>
  <c r="H18" i="508"/>
  <c r="H17" i="508"/>
  <c r="H39" i="508" s="1"/>
  <c r="D14" i="508" s="1"/>
  <c r="H1" i="508" s="1"/>
  <c r="D12" i="508"/>
  <c r="C12" i="508"/>
  <c r="E11" i="508"/>
  <c r="E10" i="508"/>
  <c r="E9" i="508"/>
  <c r="E8" i="508"/>
  <c r="E12" i="508" s="1"/>
  <c r="H38" i="507"/>
  <c r="H37" i="507"/>
  <c r="H36" i="507"/>
  <c r="H35" i="507"/>
  <c r="H34" i="507"/>
  <c r="H33" i="507"/>
  <c r="H32" i="507"/>
  <c r="H31" i="507"/>
  <c r="H30" i="507"/>
  <c r="H29" i="507"/>
  <c r="H28" i="507"/>
  <c r="H27" i="507"/>
  <c r="H26" i="507"/>
  <c r="H25" i="507"/>
  <c r="H24" i="507"/>
  <c r="H23" i="507"/>
  <c r="H22" i="507"/>
  <c r="H21" i="507"/>
  <c r="H20" i="507"/>
  <c r="H19" i="507"/>
  <c r="H18" i="507"/>
  <c r="H17" i="507"/>
  <c r="H39" i="507" s="1"/>
  <c r="D14" i="507" s="1"/>
  <c r="H1" i="507" s="1"/>
  <c r="D12" i="507"/>
  <c r="C12" i="507"/>
  <c r="E11" i="507"/>
  <c r="E10" i="507"/>
  <c r="E9" i="507"/>
  <c r="E8" i="507"/>
  <c r="E12" i="507" s="1"/>
  <c r="H38" i="506"/>
  <c r="H37" i="506"/>
  <c r="H36" i="506"/>
  <c r="H35" i="506"/>
  <c r="H34" i="506"/>
  <c r="H33" i="506"/>
  <c r="H32" i="506"/>
  <c r="H31" i="506"/>
  <c r="H30" i="506"/>
  <c r="H29" i="506"/>
  <c r="H28" i="506"/>
  <c r="H27" i="506"/>
  <c r="H26" i="506"/>
  <c r="H25" i="506"/>
  <c r="H24" i="506"/>
  <c r="H23" i="506"/>
  <c r="H22" i="506"/>
  <c r="H21" i="506"/>
  <c r="H20" i="506"/>
  <c r="H19" i="506"/>
  <c r="H18" i="506"/>
  <c r="H17" i="506"/>
  <c r="H39" i="506" s="1"/>
  <c r="D14" i="506" s="1"/>
  <c r="H1" i="506" s="1"/>
  <c r="D12" i="506"/>
  <c r="C12" i="506"/>
  <c r="E11" i="506"/>
  <c r="E10" i="506"/>
  <c r="E9" i="506"/>
  <c r="E8" i="506"/>
  <c r="E12" i="506" s="1"/>
  <c r="H38" i="505"/>
  <c r="H37" i="505"/>
  <c r="H36" i="505"/>
  <c r="H35" i="505"/>
  <c r="H34" i="505"/>
  <c r="H33" i="505"/>
  <c r="H32" i="505"/>
  <c r="H31" i="505"/>
  <c r="H30" i="505"/>
  <c r="H29" i="505"/>
  <c r="H28" i="505"/>
  <c r="H27" i="505"/>
  <c r="H26" i="505"/>
  <c r="H25" i="505"/>
  <c r="H24" i="505"/>
  <c r="H23" i="505"/>
  <c r="H22" i="505"/>
  <c r="H21" i="505"/>
  <c r="H20" i="505"/>
  <c r="H19" i="505"/>
  <c r="H18" i="505"/>
  <c r="H17" i="505"/>
  <c r="H39" i="505" s="1"/>
  <c r="D14" i="505" s="1"/>
  <c r="H1" i="505" s="1"/>
  <c r="D12" i="505"/>
  <c r="C12" i="505"/>
  <c r="E11" i="505"/>
  <c r="E10" i="505"/>
  <c r="E9" i="505"/>
  <c r="E8" i="505"/>
  <c r="E12" i="505" s="1"/>
  <c r="H38" i="504"/>
  <c r="H37" i="504"/>
  <c r="H36" i="504"/>
  <c r="H35" i="504"/>
  <c r="H34" i="504"/>
  <c r="H33" i="504"/>
  <c r="H32" i="504"/>
  <c r="H31" i="504"/>
  <c r="H30" i="504"/>
  <c r="H29" i="504"/>
  <c r="H28" i="504"/>
  <c r="H27" i="504"/>
  <c r="H26" i="504"/>
  <c r="H25" i="504"/>
  <c r="H24" i="504"/>
  <c r="H23" i="504"/>
  <c r="H22" i="504"/>
  <c r="H21" i="504"/>
  <c r="H20" i="504"/>
  <c r="H19" i="504"/>
  <c r="H18" i="504"/>
  <c r="H17" i="504"/>
  <c r="H39" i="504" s="1"/>
  <c r="D14" i="504" s="1"/>
  <c r="H1" i="504" s="1"/>
  <c r="D12" i="504"/>
  <c r="C12" i="504"/>
  <c r="E11" i="504"/>
  <c r="E10" i="504"/>
  <c r="E9" i="504"/>
  <c r="E8" i="504"/>
  <c r="E12" i="504" s="1"/>
  <c r="H38" i="503"/>
  <c r="H37" i="503"/>
  <c r="H36" i="503"/>
  <c r="H35" i="503"/>
  <c r="H34" i="503"/>
  <c r="H33" i="503"/>
  <c r="H32" i="503"/>
  <c r="H31" i="503"/>
  <c r="H30" i="503"/>
  <c r="H29" i="503"/>
  <c r="H28" i="503"/>
  <c r="H27" i="503"/>
  <c r="H26" i="503"/>
  <c r="H25" i="503"/>
  <c r="H24" i="503"/>
  <c r="H23" i="503"/>
  <c r="H22" i="503"/>
  <c r="H21" i="503"/>
  <c r="H20" i="503"/>
  <c r="H19" i="503"/>
  <c r="H18" i="503"/>
  <c r="H17" i="503"/>
  <c r="H39" i="503" s="1"/>
  <c r="D14" i="503" s="1"/>
  <c r="H1" i="503" s="1"/>
  <c r="D12" i="503"/>
  <c r="C12" i="503"/>
  <c r="E11" i="503"/>
  <c r="E10" i="503"/>
  <c r="E9" i="503"/>
  <c r="E8" i="503"/>
  <c r="E12" i="503" s="1"/>
  <c r="H38" i="502"/>
  <c r="H37" i="502"/>
  <c r="H36" i="502"/>
  <c r="H35" i="502"/>
  <c r="H34" i="502"/>
  <c r="H33" i="502"/>
  <c r="H32" i="502"/>
  <c r="H31" i="502"/>
  <c r="H30" i="502"/>
  <c r="H29" i="502"/>
  <c r="H28" i="502"/>
  <c r="H27" i="502"/>
  <c r="H26" i="502"/>
  <c r="H25" i="502"/>
  <c r="H24" i="502"/>
  <c r="H23" i="502"/>
  <c r="H22" i="502"/>
  <c r="H21" i="502"/>
  <c r="H20" i="502"/>
  <c r="H19" i="502"/>
  <c r="H18" i="502"/>
  <c r="H17" i="502"/>
  <c r="H39" i="502" s="1"/>
  <c r="D14" i="502" s="1"/>
  <c r="H1" i="502" s="1"/>
  <c r="D12" i="502"/>
  <c r="C12" i="502"/>
  <c r="E11" i="502"/>
  <c r="E10" i="502"/>
  <c r="E9" i="502"/>
  <c r="E8" i="502"/>
  <c r="E12" i="502" s="1"/>
  <c r="H38" i="501"/>
  <c r="H37" i="501"/>
  <c r="H36" i="501"/>
  <c r="H35" i="501"/>
  <c r="H34" i="501"/>
  <c r="H33" i="501"/>
  <c r="H32" i="501"/>
  <c r="H31" i="501"/>
  <c r="H30" i="501"/>
  <c r="H29" i="501"/>
  <c r="H28" i="501"/>
  <c r="H27" i="501"/>
  <c r="H26" i="501"/>
  <c r="H25" i="501"/>
  <c r="H24" i="501"/>
  <c r="H23" i="501"/>
  <c r="H22" i="501"/>
  <c r="H21" i="501"/>
  <c r="H20" i="501"/>
  <c r="H19" i="501"/>
  <c r="H18" i="501"/>
  <c r="H17" i="501"/>
  <c r="H39" i="501" s="1"/>
  <c r="D14" i="501" s="1"/>
  <c r="H1" i="501" s="1"/>
  <c r="D12" i="501"/>
  <c r="C12" i="501"/>
  <c r="E11" i="501"/>
  <c r="E10" i="501"/>
  <c r="E9" i="501"/>
  <c r="E8" i="501"/>
  <c r="E12" i="501" s="1"/>
  <c r="H38" i="500"/>
  <c r="H37" i="500"/>
  <c r="H36" i="500"/>
  <c r="H35" i="500"/>
  <c r="H34" i="500"/>
  <c r="H33" i="500"/>
  <c r="H32" i="500"/>
  <c r="H31" i="500"/>
  <c r="H30" i="500"/>
  <c r="H29" i="500"/>
  <c r="H28" i="500"/>
  <c r="H27" i="500"/>
  <c r="H26" i="500"/>
  <c r="H25" i="500"/>
  <c r="H24" i="500"/>
  <c r="H23" i="500"/>
  <c r="H22" i="500"/>
  <c r="H21" i="500"/>
  <c r="H20" i="500"/>
  <c r="H19" i="500"/>
  <c r="H18" i="500"/>
  <c r="H17" i="500"/>
  <c r="H39" i="500" s="1"/>
  <c r="D14" i="500" s="1"/>
  <c r="H1" i="500" s="1"/>
  <c r="D12" i="500"/>
  <c r="C12" i="500"/>
  <c r="E11" i="500"/>
  <c r="E10" i="500"/>
  <c r="E9" i="500"/>
  <c r="E8" i="500"/>
  <c r="E12" i="500" s="1"/>
  <c r="H38" i="499"/>
  <c r="H37" i="499"/>
  <c r="H36" i="499"/>
  <c r="H35" i="499"/>
  <c r="H34" i="499"/>
  <c r="H33" i="499"/>
  <c r="H32" i="499"/>
  <c r="H31" i="499"/>
  <c r="H30" i="499"/>
  <c r="H29" i="499"/>
  <c r="H28" i="499"/>
  <c r="H27" i="499"/>
  <c r="H26" i="499"/>
  <c r="H25" i="499"/>
  <c r="H24" i="499"/>
  <c r="H23" i="499"/>
  <c r="H22" i="499"/>
  <c r="H21" i="499"/>
  <c r="H20" i="499"/>
  <c r="H19" i="499"/>
  <c r="H18" i="499"/>
  <c r="H17" i="499"/>
  <c r="H39" i="499" s="1"/>
  <c r="D14" i="499" s="1"/>
  <c r="H1" i="499" s="1"/>
  <c r="D12" i="499"/>
  <c r="C12" i="499"/>
  <c r="E11" i="499"/>
  <c r="E10" i="499"/>
  <c r="E9" i="499"/>
  <c r="E8" i="499"/>
  <c r="E12" i="499" s="1"/>
  <c r="H38" i="498"/>
  <c r="H37" i="498"/>
  <c r="H36" i="498"/>
  <c r="H35" i="498"/>
  <c r="H34" i="498"/>
  <c r="H33" i="498"/>
  <c r="H32" i="498"/>
  <c r="H31" i="498"/>
  <c r="H30" i="498"/>
  <c r="H29" i="498"/>
  <c r="H28" i="498"/>
  <c r="H27" i="498"/>
  <c r="H26" i="498"/>
  <c r="H25" i="498"/>
  <c r="H24" i="498"/>
  <c r="H23" i="498"/>
  <c r="H22" i="498"/>
  <c r="H21" i="498"/>
  <c r="H20" i="498"/>
  <c r="H19" i="498"/>
  <c r="H18" i="498"/>
  <c r="H17" i="498"/>
  <c r="H39" i="498" s="1"/>
  <c r="D14" i="498" s="1"/>
  <c r="H1" i="498" s="1"/>
  <c r="D12" i="498"/>
  <c r="C12" i="498"/>
  <c r="E11" i="498"/>
  <c r="E10" i="498"/>
  <c r="E9" i="498"/>
  <c r="E8" i="498"/>
  <c r="E12" i="498" s="1"/>
  <c r="H38" i="497"/>
  <c r="H37" i="497"/>
  <c r="H36" i="497"/>
  <c r="H35" i="497"/>
  <c r="H34" i="497"/>
  <c r="H33" i="497"/>
  <c r="H32" i="497"/>
  <c r="H31" i="497"/>
  <c r="H30" i="497"/>
  <c r="H29" i="497"/>
  <c r="H28" i="497"/>
  <c r="H27" i="497"/>
  <c r="H26" i="497"/>
  <c r="H25" i="497"/>
  <c r="H24" i="497"/>
  <c r="H23" i="497"/>
  <c r="H22" i="497"/>
  <c r="H21" i="497"/>
  <c r="H20" i="497"/>
  <c r="H19" i="497"/>
  <c r="H18" i="497"/>
  <c r="H17" i="497"/>
  <c r="H39" i="497" s="1"/>
  <c r="D14" i="497" s="1"/>
  <c r="H1" i="497" s="1"/>
  <c r="D12" i="497"/>
  <c r="C12" i="497"/>
  <c r="E11" i="497"/>
  <c r="E10" i="497"/>
  <c r="E9" i="497"/>
  <c r="E8" i="497"/>
  <c r="E12" i="497" s="1"/>
  <c r="H38" i="496"/>
  <c r="H37" i="496"/>
  <c r="H36" i="496"/>
  <c r="H35" i="496"/>
  <c r="H34" i="496"/>
  <c r="H33" i="496"/>
  <c r="H32" i="496"/>
  <c r="H31" i="496"/>
  <c r="H30" i="496"/>
  <c r="H29" i="496"/>
  <c r="H28" i="496"/>
  <c r="H27" i="496"/>
  <c r="H26" i="496"/>
  <c r="H25" i="496"/>
  <c r="H24" i="496"/>
  <c r="H23" i="496"/>
  <c r="H22" i="496"/>
  <c r="H21" i="496"/>
  <c r="H20" i="496"/>
  <c r="H19" i="496"/>
  <c r="H18" i="496"/>
  <c r="H17" i="496"/>
  <c r="H39" i="496" s="1"/>
  <c r="D14" i="496" s="1"/>
  <c r="H1" i="496" s="1"/>
  <c r="D12" i="496"/>
  <c r="C12" i="496"/>
  <c r="E11" i="496"/>
  <c r="E10" i="496"/>
  <c r="E9" i="496"/>
  <c r="E8" i="496"/>
  <c r="E12" i="496" s="1"/>
  <c r="H38" i="495"/>
  <c r="H37" i="495"/>
  <c r="H36" i="495"/>
  <c r="H35" i="495"/>
  <c r="H34" i="495"/>
  <c r="H33" i="495"/>
  <c r="H32" i="495"/>
  <c r="H31" i="495"/>
  <c r="H30" i="495"/>
  <c r="H29" i="495"/>
  <c r="H28" i="495"/>
  <c r="H27" i="495"/>
  <c r="H26" i="495"/>
  <c r="H25" i="495"/>
  <c r="H24" i="495"/>
  <c r="H23" i="495"/>
  <c r="H22" i="495"/>
  <c r="H21" i="495"/>
  <c r="H20" i="495"/>
  <c r="H19" i="495"/>
  <c r="H18" i="495"/>
  <c r="H17" i="495"/>
  <c r="H39" i="495" s="1"/>
  <c r="D14" i="495" s="1"/>
  <c r="H1" i="495" s="1"/>
  <c r="D12" i="495"/>
  <c r="C12" i="495"/>
  <c r="E11" i="495"/>
  <c r="E10" i="495"/>
  <c r="E9" i="495"/>
  <c r="E8" i="495"/>
  <c r="E12" i="495" s="1"/>
  <c r="H38" i="494"/>
  <c r="H37" i="494"/>
  <c r="H36" i="494"/>
  <c r="H35" i="494"/>
  <c r="H34" i="494"/>
  <c r="H33" i="494"/>
  <c r="H32" i="494"/>
  <c r="H31" i="494"/>
  <c r="H30" i="494"/>
  <c r="H29" i="494"/>
  <c r="H28" i="494"/>
  <c r="H27" i="494"/>
  <c r="H26" i="494"/>
  <c r="H25" i="494"/>
  <c r="H24" i="494"/>
  <c r="H23" i="494"/>
  <c r="H22" i="494"/>
  <c r="H21" i="494"/>
  <c r="H20" i="494"/>
  <c r="H19" i="494"/>
  <c r="H18" i="494"/>
  <c r="H17" i="494"/>
  <c r="H39" i="494" s="1"/>
  <c r="D14" i="494" s="1"/>
  <c r="H1" i="494" s="1"/>
  <c r="D12" i="494"/>
  <c r="C12" i="494"/>
  <c r="E11" i="494"/>
  <c r="E10" i="494"/>
  <c r="E9" i="494"/>
  <c r="E8" i="494"/>
  <c r="E12" i="494" s="1"/>
  <c r="H38" i="493"/>
  <c r="H37" i="493"/>
  <c r="H36" i="493"/>
  <c r="H35" i="493"/>
  <c r="H34" i="493"/>
  <c r="H33" i="493"/>
  <c r="H32" i="493"/>
  <c r="H31" i="493"/>
  <c r="H30" i="493"/>
  <c r="H29" i="493"/>
  <c r="H28" i="493"/>
  <c r="H27" i="493"/>
  <c r="H26" i="493"/>
  <c r="H25" i="493"/>
  <c r="H24" i="493"/>
  <c r="H23" i="493"/>
  <c r="H22" i="493"/>
  <c r="H21" i="493"/>
  <c r="H20" i="493"/>
  <c r="H19" i="493"/>
  <c r="H18" i="493"/>
  <c r="H17" i="493"/>
  <c r="H39" i="493" s="1"/>
  <c r="D14" i="493" s="1"/>
  <c r="H1" i="493" s="1"/>
  <c r="D12" i="493"/>
  <c r="C12" i="493"/>
  <c r="E11" i="493"/>
  <c r="E10" i="493"/>
  <c r="E9" i="493"/>
  <c r="E8" i="493"/>
  <c r="E12" i="493" s="1"/>
  <c r="H38" i="492"/>
  <c r="H37" i="492"/>
  <c r="H36" i="492"/>
  <c r="H35" i="492"/>
  <c r="H34" i="492"/>
  <c r="H33" i="492"/>
  <c r="H32" i="492"/>
  <c r="H31" i="492"/>
  <c r="H30" i="492"/>
  <c r="H29" i="492"/>
  <c r="H28" i="492"/>
  <c r="H27" i="492"/>
  <c r="H26" i="492"/>
  <c r="H25" i="492"/>
  <c r="H24" i="492"/>
  <c r="H23" i="492"/>
  <c r="H22" i="492"/>
  <c r="H21" i="492"/>
  <c r="H20" i="492"/>
  <c r="H19" i="492"/>
  <c r="H18" i="492"/>
  <c r="H17" i="492"/>
  <c r="H39" i="492" s="1"/>
  <c r="D14" i="492" s="1"/>
  <c r="H1" i="492" s="1"/>
  <c r="D12" i="492"/>
  <c r="C12" i="492"/>
  <c r="E11" i="492"/>
  <c r="E10" i="492"/>
  <c r="E9" i="492"/>
  <c r="E8" i="492"/>
  <c r="E12" i="492" s="1"/>
  <c r="H38" i="491"/>
  <c r="H37" i="491"/>
  <c r="H36" i="491"/>
  <c r="H35" i="491"/>
  <c r="H34" i="491"/>
  <c r="H33" i="491"/>
  <c r="H32" i="491"/>
  <c r="H31" i="491"/>
  <c r="H30" i="491"/>
  <c r="H29" i="491"/>
  <c r="H28" i="491"/>
  <c r="H27" i="491"/>
  <c r="H26" i="491"/>
  <c r="H25" i="491"/>
  <c r="H24" i="491"/>
  <c r="H23" i="491"/>
  <c r="H22" i="491"/>
  <c r="H21" i="491"/>
  <c r="H20" i="491"/>
  <c r="H19" i="491"/>
  <c r="H18" i="491"/>
  <c r="H17" i="491"/>
  <c r="H39" i="491" s="1"/>
  <c r="D14" i="491" s="1"/>
  <c r="H1" i="491" s="1"/>
  <c r="D12" i="491"/>
  <c r="C12" i="491"/>
  <c r="E11" i="491"/>
  <c r="E10" i="491"/>
  <c r="E9" i="491"/>
  <c r="E8" i="491"/>
  <c r="E12" i="491" s="1"/>
  <c r="H38" i="490"/>
  <c r="H37" i="490"/>
  <c r="H36" i="490"/>
  <c r="H35" i="490"/>
  <c r="H34" i="490"/>
  <c r="H33" i="490"/>
  <c r="H32" i="490"/>
  <c r="H31" i="490"/>
  <c r="H30" i="490"/>
  <c r="H29" i="490"/>
  <c r="H28" i="490"/>
  <c r="H27" i="490"/>
  <c r="H26" i="490"/>
  <c r="H25" i="490"/>
  <c r="H24" i="490"/>
  <c r="H23" i="490"/>
  <c r="H22" i="490"/>
  <c r="H21" i="490"/>
  <c r="H20" i="490"/>
  <c r="H19" i="490"/>
  <c r="H18" i="490"/>
  <c r="H17" i="490"/>
  <c r="H39" i="490" s="1"/>
  <c r="D14" i="490" s="1"/>
  <c r="H1" i="490" s="1"/>
  <c r="D12" i="490"/>
  <c r="C12" i="490"/>
  <c r="E11" i="490"/>
  <c r="E10" i="490"/>
  <c r="E9" i="490"/>
  <c r="E8" i="490"/>
  <c r="E12" i="490" s="1"/>
  <c r="H38" i="489"/>
  <c r="H37" i="489"/>
  <c r="H36" i="489"/>
  <c r="H35" i="489"/>
  <c r="H34" i="489"/>
  <c r="H33" i="489"/>
  <c r="H32" i="489"/>
  <c r="H31" i="489"/>
  <c r="H30" i="489"/>
  <c r="H29" i="489"/>
  <c r="H28" i="489"/>
  <c r="H27" i="489"/>
  <c r="H26" i="489"/>
  <c r="H25" i="489"/>
  <c r="H24" i="489"/>
  <c r="H23" i="489"/>
  <c r="H22" i="489"/>
  <c r="H21" i="489"/>
  <c r="H20" i="489"/>
  <c r="H19" i="489"/>
  <c r="H18" i="489"/>
  <c r="H17" i="489"/>
  <c r="H39" i="489" s="1"/>
  <c r="D14" i="489" s="1"/>
  <c r="H1" i="489" s="1"/>
  <c r="D12" i="489"/>
  <c r="C12" i="489"/>
  <c r="E11" i="489"/>
  <c r="E10" i="489"/>
  <c r="E9" i="489"/>
  <c r="E8" i="489"/>
  <c r="E12" i="489" s="1"/>
  <c r="H38" i="488"/>
  <c r="H37" i="488"/>
  <c r="H36" i="488"/>
  <c r="H35" i="488"/>
  <c r="H34" i="488"/>
  <c r="H33" i="488"/>
  <c r="H32" i="488"/>
  <c r="H31" i="488"/>
  <c r="H30" i="488"/>
  <c r="H29" i="488"/>
  <c r="H28" i="488"/>
  <c r="H27" i="488"/>
  <c r="H26" i="488"/>
  <c r="H25" i="488"/>
  <c r="H24" i="488"/>
  <c r="H23" i="488"/>
  <c r="H22" i="488"/>
  <c r="H21" i="488"/>
  <c r="H20" i="488"/>
  <c r="H19" i="488"/>
  <c r="H18" i="488"/>
  <c r="H17" i="488"/>
  <c r="H39" i="488" s="1"/>
  <c r="D14" i="488" s="1"/>
  <c r="H1" i="488" s="1"/>
  <c r="D12" i="488"/>
  <c r="C12" i="488"/>
  <c r="E11" i="488"/>
  <c r="E10" i="488"/>
  <c r="E9" i="488"/>
  <c r="E8" i="488"/>
  <c r="E12" i="488" s="1"/>
  <c r="H38" i="487"/>
  <c r="H37" i="487"/>
  <c r="H36" i="487"/>
  <c r="H35" i="487"/>
  <c r="H34" i="487"/>
  <c r="H33" i="487"/>
  <c r="H32" i="487"/>
  <c r="H31" i="487"/>
  <c r="H30" i="487"/>
  <c r="H29" i="487"/>
  <c r="H28" i="487"/>
  <c r="H27" i="487"/>
  <c r="H26" i="487"/>
  <c r="H25" i="487"/>
  <c r="H24" i="487"/>
  <c r="H23" i="487"/>
  <c r="H22" i="487"/>
  <c r="H21" i="487"/>
  <c r="H20" i="487"/>
  <c r="H19" i="487"/>
  <c r="H18" i="487"/>
  <c r="H17" i="487"/>
  <c r="H39" i="487" s="1"/>
  <c r="D14" i="487" s="1"/>
  <c r="H1" i="487" s="1"/>
  <c r="D12" i="487"/>
  <c r="C12" i="487"/>
  <c r="E11" i="487"/>
  <c r="E10" i="487"/>
  <c r="E9" i="487"/>
  <c r="E8" i="487"/>
  <c r="E12" i="487" s="1"/>
  <c r="H38" i="486"/>
  <c r="H37" i="486"/>
  <c r="H36" i="486"/>
  <c r="H35" i="486"/>
  <c r="H34" i="486"/>
  <c r="H33" i="486"/>
  <c r="H32" i="486"/>
  <c r="H31" i="486"/>
  <c r="H30" i="486"/>
  <c r="H29" i="486"/>
  <c r="H28" i="486"/>
  <c r="H27" i="486"/>
  <c r="H26" i="486"/>
  <c r="H25" i="486"/>
  <c r="H24" i="486"/>
  <c r="H23" i="486"/>
  <c r="H22" i="486"/>
  <c r="H21" i="486"/>
  <c r="H20" i="486"/>
  <c r="H19" i="486"/>
  <c r="H18" i="486"/>
  <c r="H17" i="486"/>
  <c r="H39" i="486" s="1"/>
  <c r="D14" i="486" s="1"/>
  <c r="H1" i="486" s="1"/>
  <c r="D12" i="486"/>
  <c r="C12" i="486"/>
  <c r="E11" i="486"/>
  <c r="E10" i="486"/>
  <c r="E9" i="486"/>
  <c r="E8" i="486"/>
  <c r="E12" i="486" s="1"/>
  <c r="H38" i="485"/>
  <c r="H37" i="485"/>
  <c r="H36" i="485"/>
  <c r="H35" i="485"/>
  <c r="H34" i="485"/>
  <c r="H33" i="485"/>
  <c r="H32" i="485"/>
  <c r="H31" i="485"/>
  <c r="H30" i="485"/>
  <c r="H29" i="485"/>
  <c r="H28" i="485"/>
  <c r="H27" i="485"/>
  <c r="H26" i="485"/>
  <c r="H25" i="485"/>
  <c r="H24" i="485"/>
  <c r="H23" i="485"/>
  <c r="H22" i="485"/>
  <c r="H21" i="485"/>
  <c r="H20" i="485"/>
  <c r="H19" i="485"/>
  <c r="H18" i="485"/>
  <c r="H17" i="485"/>
  <c r="H39" i="485" s="1"/>
  <c r="D14" i="485" s="1"/>
  <c r="H1" i="485" s="1"/>
  <c r="D12" i="485"/>
  <c r="C12" i="485"/>
  <c r="E11" i="485"/>
  <c r="E10" i="485"/>
  <c r="E9" i="485"/>
  <c r="E8" i="485"/>
  <c r="E12" i="485" s="1"/>
  <c r="H38" i="484"/>
  <c r="H37" i="484"/>
  <c r="H36" i="484"/>
  <c r="H35" i="484"/>
  <c r="H34" i="484"/>
  <c r="H33" i="484"/>
  <c r="H32" i="484"/>
  <c r="H31" i="484"/>
  <c r="H30" i="484"/>
  <c r="H29" i="484"/>
  <c r="H28" i="484"/>
  <c r="H27" i="484"/>
  <c r="H26" i="484"/>
  <c r="H25" i="484"/>
  <c r="H24" i="484"/>
  <c r="H23" i="484"/>
  <c r="H22" i="484"/>
  <c r="H21" i="484"/>
  <c r="H20" i="484"/>
  <c r="H19" i="484"/>
  <c r="H18" i="484"/>
  <c r="H17" i="484"/>
  <c r="H39" i="484" s="1"/>
  <c r="D14" i="484" s="1"/>
  <c r="H1" i="484" s="1"/>
  <c r="D12" i="484"/>
  <c r="C12" i="484"/>
  <c r="E11" i="484"/>
  <c r="E10" i="484"/>
  <c r="E9" i="484"/>
  <c r="E8" i="484"/>
  <c r="E12" i="484" s="1"/>
  <c r="H38" i="483"/>
  <c r="H37" i="483"/>
  <c r="H36" i="483"/>
  <c r="H35" i="483"/>
  <c r="H34" i="483"/>
  <c r="H33" i="483"/>
  <c r="H32" i="483"/>
  <c r="H31" i="483"/>
  <c r="H30" i="483"/>
  <c r="H29" i="483"/>
  <c r="H28" i="483"/>
  <c r="H27" i="483"/>
  <c r="H26" i="483"/>
  <c r="H25" i="483"/>
  <c r="H24" i="483"/>
  <c r="H23" i="483"/>
  <c r="H22" i="483"/>
  <c r="H21" i="483"/>
  <c r="H20" i="483"/>
  <c r="H19" i="483"/>
  <c r="H18" i="483"/>
  <c r="H17" i="483"/>
  <c r="H39" i="483" s="1"/>
  <c r="D14" i="483" s="1"/>
  <c r="H1" i="483" s="1"/>
  <c r="D12" i="483"/>
  <c r="C12" i="483"/>
  <c r="E11" i="483"/>
  <c r="E10" i="483"/>
  <c r="E9" i="483"/>
  <c r="E8" i="483"/>
  <c r="E12" i="483" s="1"/>
  <c r="H38" i="482"/>
  <c r="H37" i="482"/>
  <c r="H36" i="482"/>
  <c r="H35" i="482"/>
  <c r="H34" i="482"/>
  <c r="H33" i="482"/>
  <c r="H32" i="482"/>
  <c r="H31" i="482"/>
  <c r="H30" i="482"/>
  <c r="H29" i="482"/>
  <c r="H28" i="482"/>
  <c r="H27" i="482"/>
  <c r="H26" i="482"/>
  <c r="H25" i="482"/>
  <c r="H24" i="482"/>
  <c r="H23" i="482"/>
  <c r="H22" i="482"/>
  <c r="H21" i="482"/>
  <c r="H20" i="482"/>
  <c r="H19" i="482"/>
  <c r="H18" i="482"/>
  <c r="H17" i="482"/>
  <c r="H39" i="482" s="1"/>
  <c r="D14" i="482" s="1"/>
  <c r="H1" i="482" s="1"/>
  <c r="D12" i="482"/>
  <c r="C12" i="482"/>
  <c r="E11" i="482"/>
  <c r="E10" i="482"/>
  <c r="E9" i="482"/>
  <c r="E8" i="482"/>
  <c r="E12" i="482" s="1"/>
  <c r="H38" i="481"/>
  <c r="H37" i="481"/>
  <c r="H36" i="481"/>
  <c r="H35" i="481"/>
  <c r="H34" i="481"/>
  <c r="H33" i="481"/>
  <c r="H32" i="481"/>
  <c r="H31" i="481"/>
  <c r="H30" i="481"/>
  <c r="H29" i="481"/>
  <c r="H28" i="481"/>
  <c r="H27" i="481"/>
  <c r="H26" i="481"/>
  <c r="H25" i="481"/>
  <c r="H24" i="481"/>
  <c r="H23" i="481"/>
  <c r="H22" i="481"/>
  <c r="H21" i="481"/>
  <c r="H20" i="481"/>
  <c r="H19" i="481"/>
  <c r="H18" i="481"/>
  <c r="H17" i="481"/>
  <c r="H39" i="481" s="1"/>
  <c r="D14" i="481" s="1"/>
  <c r="H1" i="481" s="1"/>
  <c r="D12" i="481"/>
  <c r="C12" i="481"/>
  <c r="E11" i="481"/>
  <c r="E10" i="481"/>
  <c r="E9" i="481"/>
  <c r="E8" i="481"/>
  <c r="E12" i="481" s="1"/>
  <c r="H38" i="480"/>
  <c r="H37" i="480"/>
  <c r="H36" i="480"/>
  <c r="H35" i="480"/>
  <c r="H34" i="480"/>
  <c r="H33" i="480"/>
  <c r="H32" i="480"/>
  <c r="H31" i="480"/>
  <c r="H30" i="480"/>
  <c r="H29" i="480"/>
  <c r="H28" i="480"/>
  <c r="H27" i="480"/>
  <c r="H26" i="480"/>
  <c r="H25" i="480"/>
  <c r="H24" i="480"/>
  <c r="H23" i="480"/>
  <c r="H22" i="480"/>
  <c r="H21" i="480"/>
  <c r="H20" i="480"/>
  <c r="H19" i="480"/>
  <c r="H18" i="480"/>
  <c r="H17" i="480"/>
  <c r="H39" i="480" s="1"/>
  <c r="D14" i="480" s="1"/>
  <c r="H1" i="480" s="1"/>
  <c r="D12" i="480"/>
  <c r="C12" i="480"/>
  <c r="E11" i="480"/>
  <c r="E10" i="480"/>
  <c r="E9" i="480"/>
  <c r="E8" i="480"/>
  <c r="E12" i="480" s="1"/>
  <c r="H38" i="479"/>
  <c r="H37" i="479"/>
  <c r="H36" i="479"/>
  <c r="H35" i="479"/>
  <c r="H34" i="479"/>
  <c r="H33" i="479"/>
  <c r="H32" i="479"/>
  <c r="H31" i="479"/>
  <c r="H30" i="479"/>
  <c r="H29" i="479"/>
  <c r="H28" i="479"/>
  <c r="H27" i="479"/>
  <c r="H26" i="479"/>
  <c r="H25" i="479"/>
  <c r="H24" i="479"/>
  <c r="H23" i="479"/>
  <c r="H22" i="479"/>
  <c r="H21" i="479"/>
  <c r="H20" i="479"/>
  <c r="H19" i="479"/>
  <c r="H18" i="479"/>
  <c r="H17" i="479"/>
  <c r="H39" i="479" s="1"/>
  <c r="D14" i="479" s="1"/>
  <c r="H1" i="479" s="1"/>
  <c r="D12" i="479"/>
  <c r="C12" i="479"/>
  <c r="E11" i="479"/>
  <c r="E10" i="479"/>
  <c r="E9" i="479"/>
  <c r="E8" i="479"/>
  <c r="E12" i="479" s="1"/>
  <c r="H38" i="478"/>
  <c r="H37" i="478"/>
  <c r="H36" i="478"/>
  <c r="H35" i="478"/>
  <c r="H34" i="478"/>
  <c r="H33" i="478"/>
  <c r="H32" i="478"/>
  <c r="H31" i="478"/>
  <c r="H30" i="478"/>
  <c r="H29" i="478"/>
  <c r="H28" i="478"/>
  <c r="H27" i="478"/>
  <c r="H26" i="478"/>
  <c r="H25" i="478"/>
  <c r="H24" i="478"/>
  <c r="H23" i="478"/>
  <c r="H22" i="478"/>
  <c r="H21" i="478"/>
  <c r="H20" i="478"/>
  <c r="H19" i="478"/>
  <c r="H18" i="478"/>
  <c r="H17" i="478"/>
  <c r="H39" i="478" s="1"/>
  <c r="D14" i="478" s="1"/>
  <c r="H1" i="478" s="1"/>
  <c r="D12" i="478"/>
  <c r="C12" i="478"/>
  <c r="E11" i="478"/>
  <c r="E10" i="478"/>
  <c r="E9" i="478"/>
  <c r="E8" i="478"/>
  <c r="E12" i="478" s="1"/>
  <c r="H38" i="477"/>
  <c r="H37" i="477"/>
  <c r="H36" i="477"/>
  <c r="H35" i="477"/>
  <c r="H34" i="477"/>
  <c r="H33" i="477"/>
  <c r="H32" i="477"/>
  <c r="H31" i="477"/>
  <c r="H30" i="477"/>
  <c r="H29" i="477"/>
  <c r="H28" i="477"/>
  <c r="H27" i="477"/>
  <c r="H26" i="477"/>
  <c r="H25" i="477"/>
  <c r="H24" i="477"/>
  <c r="H23" i="477"/>
  <c r="H22" i="477"/>
  <c r="H21" i="477"/>
  <c r="H20" i="477"/>
  <c r="H19" i="477"/>
  <c r="H18" i="477"/>
  <c r="H17" i="477"/>
  <c r="H39" i="477" s="1"/>
  <c r="D14" i="477" s="1"/>
  <c r="H1" i="477" s="1"/>
  <c r="D12" i="477"/>
  <c r="C12" i="477"/>
  <c r="E11" i="477"/>
  <c r="E10" i="477"/>
  <c r="E9" i="477"/>
  <c r="E8" i="477"/>
  <c r="E12" i="477" s="1"/>
  <c r="H38" i="476"/>
  <c r="H37" i="476"/>
  <c r="H36" i="476"/>
  <c r="H35" i="476"/>
  <c r="H34" i="476"/>
  <c r="H33" i="476"/>
  <c r="H32" i="476"/>
  <c r="H31" i="476"/>
  <c r="H30" i="476"/>
  <c r="H29" i="476"/>
  <c r="H28" i="476"/>
  <c r="H27" i="476"/>
  <c r="H26" i="476"/>
  <c r="H25" i="476"/>
  <c r="H24" i="476"/>
  <c r="H23" i="476"/>
  <c r="H22" i="476"/>
  <c r="H21" i="476"/>
  <c r="H20" i="476"/>
  <c r="H19" i="476"/>
  <c r="H18" i="476"/>
  <c r="H17" i="476"/>
  <c r="H39" i="476" s="1"/>
  <c r="D14" i="476" s="1"/>
  <c r="H1" i="476" s="1"/>
  <c r="D12" i="476"/>
  <c r="C12" i="476"/>
  <c r="E11" i="476"/>
  <c r="E10" i="476"/>
  <c r="E9" i="476"/>
  <c r="E8" i="476"/>
  <c r="E12" i="476" s="1"/>
  <c r="H38" i="475"/>
  <c r="H37" i="475"/>
  <c r="H36" i="475"/>
  <c r="H35" i="475"/>
  <c r="H34" i="475"/>
  <c r="H33" i="475"/>
  <c r="H32" i="475"/>
  <c r="H31" i="475"/>
  <c r="H30" i="475"/>
  <c r="H29" i="475"/>
  <c r="H28" i="475"/>
  <c r="H27" i="475"/>
  <c r="H26" i="475"/>
  <c r="H25" i="475"/>
  <c r="H24" i="475"/>
  <c r="H23" i="475"/>
  <c r="H22" i="475"/>
  <c r="H21" i="475"/>
  <c r="H20" i="475"/>
  <c r="H19" i="475"/>
  <c r="H18" i="475"/>
  <c r="H17" i="475"/>
  <c r="H39" i="475" s="1"/>
  <c r="D14" i="475" s="1"/>
  <c r="H1" i="475" s="1"/>
  <c r="D12" i="475"/>
  <c r="C12" i="475"/>
  <c r="E11" i="475"/>
  <c r="E10" i="475"/>
  <c r="E9" i="475"/>
  <c r="E8" i="475"/>
  <c r="E12" i="475" s="1"/>
  <c r="H38" i="474"/>
  <c r="H37" i="474"/>
  <c r="H36" i="474"/>
  <c r="H35" i="474"/>
  <c r="H34" i="474"/>
  <c r="H33" i="474"/>
  <c r="H32" i="474"/>
  <c r="H31" i="474"/>
  <c r="H30" i="474"/>
  <c r="H29" i="474"/>
  <c r="H28" i="474"/>
  <c r="H27" i="474"/>
  <c r="H26" i="474"/>
  <c r="H25" i="474"/>
  <c r="H24" i="474"/>
  <c r="H23" i="474"/>
  <c r="H22" i="474"/>
  <c r="H21" i="474"/>
  <c r="H20" i="474"/>
  <c r="H19" i="474"/>
  <c r="H18" i="474"/>
  <c r="H17" i="474"/>
  <c r="H39" i="474" s="1"/>
  <c r="D14" i="474" s="1"/>
  <c r="H1" i="474" s="1"/>
  <c r="D12" i="474"/>
  <c r="C12" i="474"/>
  <c r="E11" i="474"/>
  <c r="E10" i="474"/>
  <c r="E9" i="474"/>
  <c r="E8" i="474"/>
  <c r="E12" i="474" s="1"/>
  <c r="H38" i="473"/>
  <c r="H37" i="473"/>
  <c r="H36" i="473"/>
  <c r="H35" i="473"/>
  <c r="H34" i="473"/>
  <c r="H33" i="473"/>
  <c r="H32" i="473"/>
  <c r="H31" i="473"/>
  <c r="H30" i="473"/>
  <c r="H29" i="473"/>
  <c r="H28" i="473"/>
  <c r="H27" i="473"/>
  <c r="H26" i="473"/>
  <c r="H25" i="473"/>
  <c r="H24" i="473"/>
  <c r="H23" i="473"/>
  <c r="H22" i="473"/>
  <c r="H21" i="473"/>
  <c r="H20" i="473"/>
  <c r="H19" i="473"/>
  <c r="H18" i="473"/>
  <c r="H17" i="473"/>
  <c r="H39" i="473" s="1"/>
  <c r="D14" i="473" s="1"/>
  <c r="H1" i="473" s="1"/>
  <c r="D12" i="473"/>
  <c r="C12" i="473"/>
  <c r="E11" i="473"/>
  <c r="E10" i="473"/>
  <c r="E9" i="473"/>
  <c r="E8" i="473"/>
  <c r="E12" i="473" s="1"/>
  <c r="H38" i="472"/>
  <c r="H37" i="472"/>
  <c r="H36" i="472"/>
  <c r="H35" i="472"/>
  <c r="H34" i="472"/>
  <c r="H33" i="472"/>
  <c r="H32" i="472"/>
  <c r="H31" i="472"/>
  <c r="H30" i="472"/>
  <c r="H29" i="472"/>
  <c r="H28" i="472"/>
  <c r="H27" i="472"/>
  <c r="H26" i="472"/>
  <c r="H25" i="472"/>
  <c r="H24" i="472"/>
  <c r="H23" i="472"/>
  <c r="H22" i="472"/>
  <c r="H21" i="472"/>
  <c r="H20" i="472"/>
  <c r="H19" i="472"/>
  <c r="H18" i="472"/>
  <c r="H17" i="472"/>
  <c r="H39" i="472" s="1"/>
  <c r="D14" i="472" s="1"/>
  <c r="H1" i="472" s="1"/>
  <c r="D12" i="472"/>
  <c r="C12" i="472"/>
  <c r="E11" i="472"/>
  <c r="E10" i="472"/>
  <c r="E9" i="472"/>
  <c r="E8" i="472"/>
  <c r="E12" i="472" s="1"/>
  <c r="H38" i="471"/>
  <c r="H37" i="471"/>
  <c r="H36" i="471"/>
  <c r="H35" i="471"/>
  <c r="H34" i="471"/>
  <c r="H33" i="471"/>
  <c r="H32" i="471"/>
  <c r="H31" i="471"/>
  <c r="H30" i="471"/>
  <c r="H29" i="471"/>
  <c r="H28" i="471"/>
  <c r="H27" i="471"/>
  <c r="H26" i="471"/>
  <c r="H25" i="471"/>
  <c r="H24" i="471"/>
  <c r="H23" i="471"/>
  <c r="H22" i="471"/>
  <c r="H21" i="471"/>
  <c r="H20" i="471"/>
  <c r="H19" i="471"/>
  <c r="H18" i="471"/>
  <c r="H17" i="471"/>
  <c r="H39" i="471" s="1"/>
  <c r="D14" i="471" s="1"/>
  <c r="H1" i="471" s="1"/>
  <c r="D12" i="471"/>
  <c r="C12" i="471"/>
  <c r="E11" i="471"/>
  <c r="E10" i="471"/>
  <c r="E9" i="471"/>
  <c r="E8" i="471"/>
  <c r="E12" i="471" s="1"/>
  <c r="H38" i="470"/>
  <c r="H37" i="470"/>
  <c r="H36" i="470"/>
  <c r="H35" i="470"/>
  <c r="H34" i="470"/>
  <c r="H33" i="470"/>
  <c r="H32" i="470"/>
  <c r="H31" i="470"/>
  <c r="H30" i="470"/>
  <c r="H29" i="470"/>
  <c r="H28" i="470"/>
  <c r="H27" i="470"/>
  <c r="H26" i="470"/>
  <c r="H25" i="470"/>
  <c r="H24" i="470"/>
  <c r="H23" i="470"/>
  <c r="H22" i="470"/>
  <c r="H21" i="470"/>
  <c r="H20" i="470"/>
  <c r="H19" i="470"/>
  <c r="H18" i="470"/>
  <c r="H17" i="470"/>
  <c r="H39" i="470" s="1"/>
  <c r="D14" i="470" s="1"/>
  <c r="H1" i="470" s="1"/>
  <c r="D12" i="470"/>
  <c r="C12" i="470"/>
  <c r="E11" i="470"/>
  <c r="E10" i="470"/>
  <c r="E9" i="470"/>
  <c r="E8" i="470"/>
  <c r="E12" i="470" s="1"/>
  <c r="H38" i="469"/>
  <c r="H37" i="469"/>
  <c r="H36" i="469"/>
  <c r="H35" i="469"/>
  <c r="H34" i="469"/>
  <c r="H33" i="469"/>
  <c r="H32" i="469"/>
  <c r="H31" i="469"/>
  <c r="H30" i="469"/>
  <c r="H29" i="469"/>
  <c r="H28" i="469"/>
  <c r="H27" i="469"/>
  <c r="H26" i="469"/>
  <c r="H25" i="469"/>
  <c r="H24" i="469"/>
  <c r="H23" i="469"/>
  <c r="H22" i="469"/>
  <c r="H21" i="469"/>
  <c r="H20" i="469"/>
  <c r="H19" i="469"/>
  <c r="H18" i="469"/>
  <c r="H17" i="469"/>
  <c r="H39" i="469" s="1"/>
  <c r="D14" i="469" s="1"/>
  <c r="H1" i="469" s="1"/>
  <c r="D12" i="469"/>
  <c r="C12" i="469"/>
  <c r="E11" i="469"/>
  <c r="E10" i="469"/>
  <c r="E9" i="469"/>
  <c r="E8" i="469"/>
  <c r="E12" i="469" s="1"/>
  <c r="H38" i="468"/>
  <c r="H37" i="468"/>
  <c r="H36" i="468"/>
  <c r="H35" i="468"/>
  <c r="H34" i="468"/>
  <c r="H33" i="468"/>
  <c r="H32" i="468"/>
  <c r="H31" i="468"/>
  <c r="H30" i="468"/>
  <c r="H29" i="468"/>
  <c r="H28" i="468"/>
  <c r="H27" i="468"/>
  <c r="H26" i="468"/>
  <c r="H25" i="468"/>
  <c r="H24" i="468"/>
  <c r="H23" i="468"/>
  <c r="H22" i="468"/>
  <c r="H21" i="468"/>
  <c r="H20" i="468"/>
  <c r="H19" i="468"/>
  <c r="H18" i="468"/>
  <c r="H17" i="468"/>
  <c r="H39" i="468" s="1"/>
  <c r="D14" i="468" s="1"/>
  <c r="H1" i="468" s="1"/>
  <c r="D12" i="468"/>
  <c r="C12" i="468"/>
  <c r="E11" i="468"/>
  <c r="E10" i="468"/>
  <c r="E9" i="468"/>
  <c r="E8" i="468"/>
  <c r="E12" i="468" s="1"/>
  <c r="H38" i="467"/>
  <c r="H37" i="467"/>
  <c r="H36" i="467"/>
  <c r="H35" i="467"/>
  <c r="H34" i="467"/>
  <c r="H33" i="467"/>
  <c r="H32" i="467"/>
  <c r="H31" i="467"/>
  <c r="H30" i="467"/>
  <c r="H29" i="467"/>
  <c r="H28" i="467"/>
  <c r="H27" i="467"/>
  <c r="H26" i="467"/>
  <c r="H25" i="467"/>
  <c r="H24" i="467"/>
  <c r="H23" i="467"/>
  <c r="H22" i="467"/>
  <c r="H21" i="467"/>
  <c r="H20" i="467"/>
  <c r="H19" i="467"/>
  <c r="H18" i="467"/>
  <c r="H17" i="467"/>
  <c r="H39" i="467" s="1"/>
  <c r="D14" i="467" s="1"/>
  <c r="H1" i="467" s="1"/>
  <c r="D12" i="467"/>
  <c r="C12" i="467"/>
  <c r="E11" i="467"/>
  <c r="E10" i="467"/>
  <c r="E9" i="467"/>
  <c r="E8" i="467"/>
  <c r="E12" i="467" s="1"/>
  <c r="H38" i="466"/>
  <c r="H37" i="466"/>
  <c r="H36" i="466"/>
  <c r="H35" i="466"/>
  <c r="H34" i="466"/>
  <c r="H33" i="466"/>
  <c r="H32" i="466"/>
  <c r="H31" i="466"/>
  <c r="H30" i="466"/>
  <c r="H29" i="466"/>
  <c r="H28" i="466"/>
  <c r="H27" i="466"/>
  <c r="H26" i="466"/>
  <c r="H25" i="466"/>
  <c r="H24" i="466"/>
  <c r="H23" i="466"/>
  <c r="H22" i="466"/>
  <c r="H21" i="466"/>
  <c r="H20" i="466"/>
  <c r="H19" i="466"/>
  <c r="H18" i="466"/>
  <c r="H17" i="466"/>
  <c r="D12" i="466"/>
  <c r="C12" i="466"/>
  <c r="E11" i="466"/>
  <c r="E10" i="466"/>
  <c r="E9" i="466"/>
  <c r="E8" i="466"/>
  <c r="E12" i="466" s="1"/>
  <c r="H38" i="465"/>
  <c r="H37" i="465"/>
  <c r="H36" i="465"/>
  <c r="H35" i="465"/>
  <c r="H34" i="465"/>
  <c r="H33" i="465"/>
  <c r="H32" i="465"/>
  <c r="H31" i="465"/>
  <c r="H30" i="465"/>
  <c r="H29" i="465"/>
  <c r="H28" i="465"/>
  <c r="H27" i="465"/>
  <c r="H26" i="465"/>
  <c r="H25" i="465"/>
  <c r="H24" i="465"/>
  <c r="H23" i="465"/>
  <c r="H22" i="465"/>
  <c r="H21" i="465"/>
  <c r="H20" i="465"/>
  <c r="H19" i="465"/>
  <c r="H18" i="465"/>
  <c r="H17" i="465"/>
  <c r="D12" i="465"/>
  <c r="C12" i="465"/>
  <c r="E11" i="465"/>
  <c r="E10" i="465"/>
  <c r="E9" i="465"/>
  <c r="E8" i="465"/>
  <c r="E12" i="465" s="1"/>
  <c r="H38" i="464"/>
  <c r="H37" i="464"/>
  <c r="H36" i="464"/>
  <c r="H35" i="464"/>
  <c r="H34" i="464"/>
  <c r="H33" i="464"/>
  <c r="H32" i="464"/>
  <c r="H31" i="464"/>
  <c r="H30" i="464"/>
  <c r="H29" i="464"/>
  <c r="H28" i="464"/>
  <c r="H27" i="464"/>
  <c r="H26" i="464"/>
  <c r="H25" i="464"/>
  <c r="H24" i="464"/>
  <c r="H23" i="464"/>
  <c r="H22" i="464"/>
  <c r="H21" i="464"/>
  <c r="H20" i="464"/>
  <c r="H19" i="464"/>
  <c r="H18" i="464"/>
  <c r="H17" i="464"/>
  <c r="D12" i="464"/>
  <c r="C12" i="464"/>
  <c r="E11" i="464"/>
  <c r="E10" i="464"/>
  <c r="E9" i="464"/>
  <c r="E8" i="464"/>
  <c r="E12" i="464" s="1"/>
  <c r="H38" i="463"/>
  <c r="H37" i="463"/>
  <c r="H36" i="463"/>
  <c r="H35" i="463"/>
  <c r="H34" i="463"/>
  <c r="H33" i="463"/>
  <c r="H32" i="463"/>
  <c r="H31" i="463"/>
  <c r="H30" i="463"/>
  <c r="H29" i="463"/>
  <c r="H28" i="463"/>
  <c r="H27" i="463"/>
  <c r="H26" i="463"/>
  <c r="H25" i="463"/>
  <c r="H24" i="463"/>
  <c r="H23" i="463"/>
  <c r="H22" i="463"/>
  <c r="H21" i="463"/>
  <c r="H20" i="463"/>
  <c r="H19" i="463"/>
  <c r="H18" i="463"/>
  <c r="H17" i="463"/>
  <c r="D12" i="463"/>
  <c r="C12" i="463"/>
  <c r="E11" i="463"/>
  <c r="E10" i="463"/>
  <c r="E9" i="463"/>
  <c r="E8" i="463"/>
  <c r="E12" i="463" s="1"/>
  <c r="H38" i="462"/>
  <c r="H37" i="462"/>
  <c r="H36" i="462"/>
  <c r="H35" i="462"/>
  <c r="H34" i="462"/>
  <c r="H33" i="462"/>
  <c r="H32" i="462"/>
  <c r="H31" i="462"/>
  <c r="H30" i="462"/>
  <c r="H29" i="462"/>
  <c r="H28" i="462"/>
  <c r="H27" i="462"/>
  <c r="H26" i="462"/>
  <c r="H25" i="462"/>
  <c r="H24" i="462"/>
  <c r="H23" i="462"/>
  <c r="H22" i="462"/>
  <c r="H21" i="462"/>
  <c r="H20" i="462"/>
  <c r="H19" i="462"/>
  <c r="H18" i="462"/>
  <c r="H17" i="462"/>
  <c r="D12" i="462"/>
  <c r="C12" i="462"/>
  <c r="E11" i="462"/>
  <c r="E10" i="462"/>
  <c r="E9" i="462"/>
  <c r="E8" i="462"/>
  <c r="E12" i="462" s="1"/>
  <c r="H38" i="461"/>
  <c r="H37" i="461"/>
  <c r="H36" i="461"/>
  <c r="H35" i="461"/>
  <c r="H34" i="461"/>
  <c r="H33" i="461"/>
  <c r="H32" i="461"/>
  <c r="H31" i="461"/>
  <c r="H30" i="461"/>
  <c r="H29" i="461"/>
  <c r="H28" i="461"/>
  <c r="H27" i="461"/>
  <c r="H26" i="461"/>
  <c r="H25" i="461"/>
  <c r="H24" i="461"/>
  <c r="H23" i="461"/>
  <c r="H22" i="461"/>
  <c r="H21" i="461"/>
  <c r="H20" i="461"/>
  <c r="H19" i="461"/>
  <c r="H18" i="461"/>
  <c r="H17" i="461"/>
  <c r="D12" i="461"/>
  <c r="C12" i="461"/>
  <c r="E11" i="461"/>
  <c r="E10" i="461"/>
  <c r="E9" i="461"/>
  <c r="E8" i="461"/>
  <c r="E12" i="461" s="1"/>
  <c r="H38" i="460"/>
  <c r="H37" i="460"/>
  <c r="H36" i="460"/>
  <c r="H35" i="460"/>
  <c r="H34" i="460"/>
  <c r="H33" i="460"/>
  <c r="H32" i="460"/>
  <c r="H31" i="460"/>
  <c r="H30" i="460"/>
  <c r="H29" i="460"/>
  <c r="H28" i="460"/>
  <c r="H27" i="460"/>
  <c r="H26" i="460"/>
  <c r="H25" i="460"/>
  <c r="H24" i="460"/>
  <c r="H23" i="460"/>
  <c r="H22" i="460"/>
  <c r="H21" i="460"/>
  <c r="H20" i="460"/>
  <c r="H19" i="460"/>
  <c r="H18" i="460"/>
  <c r="H17" i="460"/>
  <c r="D12" i="460"/>
  <c r="C12" i="460"/>
  <c r="E11" i="460"/>
  <c r="E10" i="460"/>
  <c r="E9" i="460"/>
  <c r="E8" i="460"/>
  <c r="E12" i="460" s="1"/>
  <c r="H38" i="459"/>
  <c r="H37" i="459"/>
  <c r="H36" i="459"/>
  <c r="H35" i="459"/>
  <c r="H34" i="459"/>
  <c r="H33" i="459"/>
  <c r="H32" i="459"/>
  <c r="H31" i="459"/>
  <c r="H30" i="459"/>
  <c r="H29" i="459"/>
  <c r="H28" i="459"/>
  <c r="H27" i="459"/>
  <c r="H26" i="459"/>
  <c r="H25" i="459"/>
  <c r="H24" i="459"/>
  <c r="H23" i="459"/>
  <c r="H22" i="459"/>
  <c r="H21" i="459"/>
  <c r="H20" i="459"/>
  <c r="H19" i="459"/>
  <c r="H18" i="459"/>
  <c r="H17" i="459"/>
  <c r="D12" i="459"/>
  <c r="C12" i="459"/>
  <c r="E11" i="459"/>
  <c r="E10" i="459"/>
  <c r="E9" i="459"/>
  <c r="E8" i="459"/>
  <c r="E12" i="459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D12" i="6"/>
  <c r="C12" i="6"/>
  <c r="E11" i="6"/>
  <c r="E10" i="6"/>
  <c r="E9" i="6"/>
  <c r="E8" i="6"/>
  <c r="E12" i="6" s="1"/>
  <c r="E72" i="9"/>
  <c r="D72" i="9"/>
  <c r="C72" i="9"/>
  <c r="O71" i="9"/>
  <c r="K71" i="9"/>
  <c r="G71" i="9"/>
  <c r="E71" i="9"/>
  <c r="D71" i="9"/>
  <c r="C71" i="9"/>
  <c r="E70" i="9"/>
  <c r="D70" i="9"/>
  <c r="C70" i="9"/>
  <c r="O69" i="9"/>
  <c r="K69" i="9"/>
  <c r="G69" i="9"/>
  <c r="E69" i="9"/>
  <c r="D69" i="9"/>
  <c r="C69" i="9"/>
  <c r="E68" i="9"/>
  <c r="D68" i="9"/>
  <c r="C68" i="9"/>
  <c r="O67" i="9"/>
  <c r="K67" i="9"/>
  <c r="G67" i="9"/>
  <c r="E67" i="9"/>
  <c r="D67" i="9"/>
  <c r="C67" i="9"/>
  <c r="E66" i="9"/>
  <c r="D66" i="9"/>
  <c r="C66" i="9"/>
  <c r="O65" i="9"/>
  <c r="K65" i="9"/>
  <c r="G65" i="9"/>
  <c r="E65" i="9"/>
  <c r="D65" i="9"/>
  <c r="C65" i="9"/>
  <c r="E64" i="9"/>
  <c r="D64" i="9"/>
  <c r="C64" i="9"/>
  <c r="O63" i="9"/>
  <c r="K63" i="9"/>
  <c r="G63" i="9"/>
  <c r="E63" i="9"/>
  <c r="D63" i="9"/>
  <c r="C63" i="9"/>
  <c r="E62" i="9"/>
  <c r="D62" i="9"/>
  <c r="C62" i="9"/>
  <c r="O61" i="9"/>
  <c r="K61" i="9"/>
  <c r="G61" i="9"/>
  <c r="E61" i="9"/>
  <c r="D61" i="9"/>
  <c r="C61" i="9"/>
  <c r="E60" i="9"/>
  <c r="D60" i="9"/>
  <c r="C60" i="9"/>
  <c r="O59" i="9"/>
  <c r="K59" i="9"/>
  <c r="G59" i="9"/>
  <c r="E59" i="9"/>
  <c r="D59" i="9"/>
  <c r="C59" i="9"/>
  <c r="E58" i="9"/>
  <c r="D58" i="9"/>
  <c r="C58" i="9"/>
  <c r="O57" i="9"/>
  <c r="K57" i="9"/>
  <c r="G57" i="9"/>
  <c r="E57" i="9"/>
  <c r="D57" i="9"/>
  <c r="C57" i="9"/>
  <c r="E56" i="9"/>
  <c r="D56" i="9"/>
  <c r="C56" i="9"/>
  <c r="O55" i="9"/>
  <c r="K55" i="9"/>
  <c r="G55" i="9"/>
  <c r="E55" i="9"/>
  <c r="D55" i="9"/>
  <c r="C55" i="9"/>
  <c r="E54" i="9"/>
  <c r="D54" i="9"/>
  <c r="C54" i="9"/>
  <c r="E53" i="9"/>
  <c r="P53" i="9" s="1"/>
  <c r="D53" i="9"/>
  <c r="C53" i="9"/>
  <c r="E52" i="9"/>
  <c r="D52" i="9"/>
  <c r="C52" i="9"/>
  <c r="O51" i="9"/>
  <c r="K51" i="9"/>
  <c r="G51" i="9"/>
  <c r="E51" i="9"/>
  <c r="D51" i="9"/>
  <c r="C51" i="9"/>
  <c r="E50" i="9"/>
  <c r="D50" i="9"/>
  <c r="C50" i="9"/>
  <c r="O49" i="9"/>
  <c r="K49" i="9"/>
  <c r="G49" i="9"/>
  <c r="E49" i="9"/>
  <c r="D49" i="9"/>
  <c r="C49" i="9"/>
  <c r="E48" i="9"/>
  <c r="D48" i="9"/>
  <c r="C48" i="9"/>
  <c r="O47" i="9"/>
  <c r="K47" i="9"/>
  <c r="G47" i="9"/>
  <c r="E47" i="9"/>
  <c r="D47" i="9"/>
  <c r="C47" i="9"/>
  <c r="E46" i="9"/>
  <c r="D46" i="9"/>
  <c r="C46" i="9"/>
  <c r="O45" i="9"/>
  <c r="K45" i="9"/>
  <c r="G45" i="9"/>
  <c r="E45" i="9"/>
  <c r="D45" i="9"/>
  <c r="C45" i="9"/>
  <c r="E44" i="9"/>
  <c r="D44" i="9"/>
  <c r="C44" i="9"/>
  <c r="O43" i="9"/>
  <c r="K43" i="9"/>
  <c r="G43" i="9"/>
  <c r="E43" i="9"/>
  <c r="D43" i="9"/>
  <c r="C43" i="9"/>
  <c r="E42" i="9"/>
  <c r="D42" i="9"/>
  <c r="C42" i="9"/>
  <c r="O41" i="9"/>
  <c r="K41" i="9"/>
  <c r="G41" i="9"/>
  <c r="E41" i="9"/>
  <c r="D41" i="9"/>
  <c r="C41" i="9"/>
  <c r="E40" i="9"/>
  <c r="D40" i="9"/>
  <c r="C40" i="9"/>
  <c r="O39" i="9"/>
  <c r="K39" i="9"/>
  <c r="G39" i="9"/>
  <c r="E39" i="9"/>
  <c r="D39" i="9"/>
  <c r="C39" i="9"/>
  <c r="E38" i="9"/>
  <c r="D38" i="9"/>
  <c r="C38" i="9"/>
  <c r="O37" i="9"/>
  <c r="K37" i="9"/>
  <c r="G37" i="9"/>
  <c r="E37" i="9"/>
  <c r="D37" i="9"/>
  <c r="C37" i="9"/>
  <c r="E36" i="9"/>
  <c r="D36" i="9"/>
  <c r="C36" i="9"/>
  <c r="O35" i="9"/>
  <c r="K35" i="9"/>
  <c r="G35" i="9"/>
  <c r="E35" i="9"/>
  <c r="D35" i="9"/>
  <c r="C35" i="9"/>
  <c r="E34" i="9"/>
  <c r="D34" i="9"/>
  <c r="C34" i="9"/>
  <c r="O33" i="9"/>
  <c r="K33" i="9"/>
  <c r="G33" i="9"/>
  <c r="E33" i="9"/>
  <c r="D33" i="9"/>
  <c r="C33" i="9"/>
  <c r="E32" i="9"/>
  <c r="D32" i="9"/>
  <c r="C32" i="9"/>
  <c r="O31" i="9"/>
  <c r="K31" i="9"/>
  <c r="G31" i="9"/>
  <c r="E31" i="9"/>
  <c r="D31" i="9"/>
  <c r="C31" i="9"/>
  <c r="E30" i="9"/>
  <c r="D30" i="9"/>
  <c r="C30" i="9"/>
  <c r="O29" i="9"/>
  <c r="K29" i="9"/>
  <c r="G29" i="9"/>
  <c r="E29" i="9"/>
  <c r="D29" i="9"/>
  <c r="C29" i="9"/>
  <c r="E28" i="9"/>
  <c r="D28" i="9"/>
  <c r="C28" i="9"/>
  <c r="O27" i="9"/>
  <c r="K27" i="9"/>
  <c r="G27" i="9"/>
  <c r="E27" i="9"/>
  <c r="D27" i="9"/>
  <c r="C27" i="9"/>
  <c r="E26" i="9"/>
  <c r="D26" i="9"/>
  <c r="C26" i="9"/>
  <c r="O25" i="9"/>
  <c r="K25" i="9"/>
  <c r="G25" i="9"/>
  <c r="E25" i="9"/>
  <c r="D25" i="9"/>
  <c r="C25" i="9"/>
  <c r="E24" i="9"/>
  <c r="D24" i="9"/>
  <c r="C24" i="9"/>
  <c r="O23" i="9"/>
  <c r="K23" i="9"/>
  <c r="G23" i="9"/>
  <c r="E23" i="9"/>
  <c r="D23" i="9"/>
  <c r="C23" i="9"/>
  <c r="E22" i="9"/>
  <c r="D22" i="9"/>
  <c r="C22" i="9"/>
  <c r="D21" i="9"/>
  <c r="D20" i="9"/>
  <c r="D20" i="16" s="1"/>
  <c r="D19" i="9"/>
  <c r="D18" i="9"/>
  <c r="D17" i="9"/>
  <c r="D17" i="16" s="1"/>
  <c r="D16" i="9"/>
  <c r="D15" i="9"/>
  <c r="D14" i="9"/>
  <c r="D13" i="9"/>
  <c r="O73" i="16"/>
  <c r="K73" i="16"/>
  <c r="E72" i="16"/>
  <c r="D72" i="16"/>
  <c r="C72" i="16"/>
  <c r="O71" i="16"/>
  <c r="K71" i="16"/>
  <c r="G71" i="16"/>
  <c r="E71" i="16"/>
  <c r="D71" i="16"/>
  <c r="C71" i="16"/>
  <c r="E70" i="16"/>
  <c r="D70" i="16"/>
  <c r="C70" i="16"/>
  <c r="O69" i="16"/>
  <c r="K69" i="16"/>
  <c r="G69" i="16"/>
  <c r="E69" i="16"/>
  <c r="D69" i="16"/>
  <c r="C69" i="16"/>
  <c r="E68" i="16"/>
  <c r="D68" i="16"/>
  <c r="C68" i="16"/>
  <c r="O67" i="16"/>
  <c r="K67" i="16"/>
  <c r="G67" i="16"/>
  <c r="E67" i="16"/>
  <c r="D67" i="16"/>
  <c r="C67" i="16"/>
  <c r="E66" i="16"/>
  <c r="D66" i="16"/>
  <c r="C66" i="16"/>
  <c r="O65" i="16"/>
  <c r="K65" i="16"/>
  <c r="G65" i="16"/>
  <c r="E65" i="16"/>
  <c r="D65" i="16"/>
  <c r="C65" i="16"/>
  <c r="E64" i="16"/>
  <c r="D64" i="16"/>
  <c r="C64" i="16"/>
  <c r="O63" i="16"/>
  <c r="K63" i="16"/>
  <c r="G63" i="16"/>
  <c r="E63" i="16"/>
  <c r="D63" i="16"/>
  <c r="C63" i="16"/>
  <c r="E62" i="16"/>
  <c r="D62" i="16"/>
  <c r="C62" i="16"/>
  <c r="O61" i="16"/>
  <c r="K61" i="16"/>
  <c r="G61" i="16"/>
  <c r="E61" i="16"/>
  <c r="D61" i="16"/>
  <c r="C61" i="16"/>
  <c r="E60" i="16"/>
  <c r="D60" i="16"/>
  <c r="C60" i="16"/>
  <c r="O59" i="16"/>
  <c r="K59" i="16"/>
  <c r="G59" i="16"/>
  <c r="E59" i="16"/>
  <c r="D59" i="16"/>
  <c r="C59" i="16"/>
  <c r="E58" i="16"/>
  <c r="D58" i="16"/>
  <c r="C58" i="16"/>
  <c r="O57" i="16"/>
  <c r="K57" i="16"/>
  <c r="G57" i="16"/>
  <c r="E57" i="16"/>
  <c r="D57" i="16"/>
  <c r="C57" i="16"/>
  <c r="E56" i="16"/>
  <c r="D56" i="16"/>
  <c r="C56" i="16"/>
  <c r="O55" i="16"/>
  <c r="K55" i="16"/>
  <c r="G55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O51" i="16"/>
  <c r="K51" i="16"/>
  <c r="G51" i="16"/>
  <c r="E51" i="16"/>
  <c r="D51" i="16"/>
  <c r="C51" i="16"/>
  <c r="E50" i="16"/>
  <c r="D50" i="16"/>
  <c r="C50" i="16"/>
  <c r="O49" i="16"/>
  <c r="K49" i="16"/>
  <c r="G49" i="16"/>
  <c r="E49" i="16"/>
  <c r="D49" i="16"/>
  <c r="C49" i="16"/>
  <c r="E48" i="16"/>
  <c r="D48" i="16"/>
  <c r="C48" i="16"/>
  <c r="O47" i="16"/>
  <c r="K47" i="16"/>
  <c r="G47" i="16"/>
  <c r="E47" i="16"/>
  <c r="D47" i="16"/>
  <c r="C47" i="16"/>
  <c r="E46" i="16"/>
  <c r="D46" i="16"/>
  <c r="C46" i="16"/>
  <c r="O45" i="16"/>
  <c r="K45" i="16"/>
  <c r="G45" i="16"/>
  <c r="E45" i="16"/>
  <c r="D45" i="16"/>
  <c r="C45" i="16"/>
  <c r="E44" i="16"/>
  <c r="D44" i="16"/>
  <c r="C44" i="16"/>
  <c r="O43" i="16"/>
  <c r="K43" i="16"/>
  <c r="G43" i="16"/>
  <c r="E43" i="16"/>
  <c r="D43" i="16"/>
  <c r="C43" i="16"/>
  <c r="E42" i="16"/>
  <c r="D42" i="16"/>
  <c r="C42" i="16"/>
  <c r="O41" i="16"/>
  <c r="K41" i="16"/>
  <c r="G41" i="16"/>
  <c r="E41" i="16"/>
  <c r="D41" i="16"/>
  <c r="C41" i="16"/>
  <c r="E40" i="16"/>
  <c r="D40" i="16"/>
  <c r="C40" i="16"/>
  <c r="O39" i="16"/>
  <c r="K39" i="16"/>
  <c r="G39" i="16"/>
  <c r="E39" i="16"/>
  <c r="D39" i="16"/>
  <c r="C39" i="16"/>
  <c r="E38" i="16"/>
  <c r="D38" i="16"/>
  <c r="C38" i="16"/>
  <c r="O37" i="16"/>
  <c r="K37" i="16"/>
  <c r="G37" i="16"/>
  <c r="E37" i="16"/>
  <c r="D37" i="16"/>
  <c r="C37" i="16"/>
  <c r="E36" i="16"/>
  <c r="D36" i="16"/>
  <c r="C36" i="16"/>
  <c r="O35" i="16"/>
  <c r="K35" i="16"/>
  <c r="G35" i="16"/>
  <c r="E35" i="16"/>
  <c r="D35" i="16"/>
  <c r="C35" i="16"/>
  <c r="E34" i="16"/>
  <c r="D34" i="16"/>
  <c r="C34" i="16"/>
  <c r="O33" i="16"/>
  <c r="K33" i="16"/>
  <c r="G33" i="16"/>
  <c r="E33" i="16"/>
  <c r="D33" i="16"/>
  <c r="C33" i="16"/>
  <c r="E32" i="16"/>
  <c r="D32" i="16"/>
  <c r="C32" i="16"/>
  <c r="O31" i="16"/>
  <c r="K31" i="16"/>
  <c r="G31" i="16"/>
  <c r="E31" i="16"/>
  <c r="D31" i="16"/>
  <c r="C31" i="16"/>
  <c r="E30" i="16"/>
  <c r="D30" i="16"/>
  <c r="C30" i="16"/>
  <c r="O29" i="16"/>
  <c r="K29" i="16"/>
  <c r="G29" i="16"/>
  <c r="E29" i="16"/>
  <c r="D29" i="16"/>
  <c r="C29" i="16"/>
  <c r="E28" i="16"/>
  <c r="D28" i="16"/>
  <c r="C28" i="16"/>
  <c r="O27" i="16"/>
  <c r="K27" i="16"/>
  <c r="G27" i="16"/>
  <c r="E27" i="16"/>
  <c r="D27" i="16"/>
  <c r="C27" i="16"/>
  <c r="E26" i="16"/>
  <c r="D26" i="16"/>
  <c r="C26" i="16"/>
  <c r="O25" i="16"/>
  <c r="K25" i="16"/>
  <c r="G25" i="16"/>
  <c r="E25" i="16"/>
  <c r="D25" i="16"/>
  <c r="C25" i="16"/>
  <c r="E24" i="16"/>
  <c r="D24" i="16"/>
  <c r="C24" i="16"/>
  <c r="O23" i="16"/>
  <c r="K23" i="16"/>
  <c r="G23" i="16"/>
  <c r="E23" i="16"/>
  <c r="D23" i="16"/>
  <c r="C23" i="16"/>
  <c r="E22" i="16"/>
  <c r="D22" i="16"/>
  <c r="C22" i="16"/>
  <c r="D21" i="16"/>
  <c r="D19" i="16"/>
  <c r="D18" i="16"/>
  <c r="D16" i="16"/>
  <c r="D15" i="16"/>
  <c r="D14" i="16"/>
  <c r="D13" i="16"/>
  <c r="H11" i="16"/>
  <c r="G11" i="16"/>
  <c r="F11" i="16"/>
  <c r="D11" i="16"/>
  <c r="C11" i="16"/>
  <c r="B11" i="16"/>
  <c r="A11" i="16"/>
  <c r="C7" i="16"/>
  <c r="A7" i="16"/>
  <c r="C6" i="16"/>
  <c r="C8" i="16" s="1"/>
  <c r="A6" i="16"/>
  <c r="C5" i="16"/>
  <c r="A5" i="16"/>
  <c r="C4" i="16"/>
  <c r="A4" i="16"/>
  <c r="C3" i="16"/>
  <c r="A3" i="16"/>
  <c r="C2" i="16"/>
  <c r="A2" i="16"/>
  <c r="C1" i="16"/>
  <c r="A1" i="16"/>
  <c r="H39" i="466" l="1"/>
  <c r="H39" i="465"/>
  <c r="H39" i="464"/>
  <c r="D14" i="464" s="1"/>
  <c r="H1" i="464" s="1"/>
  <c r="H39" i="463"/>
  <c r="D14" i="463" s="1"/>
  <c r="H1" i="463" s="1"/>
  <c r="H39" i="462"/>
  <c r="H39" i="461"/>
  <c r="H39" i="460"/>
  <c r="H39" i="459"/>
  <c r="H39" i="6"/>
  <c r="P22" i="9"/>
  <c r="N22" i="9"/>
  <c r="N22" i="16" s="1"/>
  <c r="L22" i="9"/>
  <c r="L22" i="16" s="1"/>
  <c r="J22" i="9"/>
  <c r="J22" i="16" s="1"/>
  <c r="H22" i="9"/>
  <c r="H22" i="16" s="1"/>
  <c r="F22" i="9"/>
  <c r="F22" i="16" s="1"/>
  <c r="B22" i="9"/>
  <c r="I22" i="9"/>
  <c r="I22" i="16" s="1"/>
  <c r="M22" i="9"/>
  <c r="M22" i="16" s="1"/>
  <c r="P24" i="9"/>
  <c r="N24" i="9"/>
  <c r="N24" i="16" s="1"/>
  <c r="L24" i="9"/>
  <c r="L24" i="16" s="1"/>
  <c r="J24" i="9"/>
  <c r="J24" i="16" s="1"/>
  <c r="H24" i="9"/>
  <c r="H24" i="16" s="1"/>
  <c r="F24" i="9"/>
  <c r="F24" i="16" s="1"/>
  <c r="B24" i="9"/>
  <c r="I24" i="9"/>
  <c r="I24" i="16" s="1"/>
  <c r="M24" i="9"/>
  <c r="M24" i="16" s="1"/>
  <c r="P26" i="9"/>
  <c r="N26" i="9"/>
  <c r="N26" i="16" s="1"/>
  <c r="L26" i="9"/>
  <c r="L26" i="16" s="1"/>
  <c r="J26" i="9"/>
  <c r="J26" i="16" s="1"/>
  <c r="H26" i="9"/>
  <c r="H26" i="16" s="1"/>
  <c r="F26" i="9"/>
  <c r="F26" i="16" s="1"/>
  <c r="B26" i="9"/>
  <c r="I26" i="9"/>
  <c r="I26" i="16" s="1"/>
  <c r="M26" i="9"/>
  <c r="M26" i="16" s="1"/>
  <c r="P28" i="9"/>
  <c r="N28" i="9"/>
  <c r="N28" i="16" s="1"/>
  <c r="L28" i="9"/>
  <c r="L28" i="16" s="1"/>
  <c r="J28" i="9"/>
  <c r="J28" i="16" s="1"/>
  <c r="H28" i="9"/>
  <c r="H28" i="16" s="1"/>
  <c r="F28" i="9"/>
  <c r="F28" i="16" s="1"/>
  <c r="B28" i="9"/>
  <c r="I28" i="9"/>
  <c r="I28" i="16" s="1"/>
  <c r="M28" i="9"/>
  <c r="M28" i="16" s="1"/>
  <c r="P30" i="9"/>
  <c r="N30" i="9"/>
  <c r="N30" i="16" s="1"/>
  <c r="L30" i="9"/>
  <c r="L30" i="16" s="1"/>
  <c r="J30" i="9"/>
  <c r="J30" i="16" s="1"/>
  <c r="H30" i="9"/>
  <c r="H30" i="16" s="1"/>
  <c r="F30" i="9"/>
  <c r="F30" i="16" s="1"/>
  <c r="B30" i="9"/>
  <c r="I30" i="9"/>
  <c r="I30" i="16" s="1"/>
  <c r="M30" i="9"/>
  <c r="M30" i="16" s="1"/>
  <c r="P32" i="9"/>
  <c r="N32" i="9"/>
  <c r="N32" i="16" s="1"/>
  <c r="L32" i="9"/>
  <c r="L32" i="16" s="1"/>
  <c r="J32" i="9"/>
  <c r="J32" i="16" s="1"/>
  <c r="H32" i="9"/>
  <c r="H32" i="16" s="1"/>
  <c r="F32" i="9"/>
  <c r="F32" i="16" s="1"/>
  <c r="B32" i="9"/>
  <c r="I32" i="9"/>
  <c r="I32" i="16" s="1"/>
  <c r="M32" i="9"/>
  <c r="M32" i="16" s="1"/>
  <c r="P34" i="9"/>
  <c r="N34" i="9"/>
  <c r="N34" i="16" s="1"/>
  <c r="L34" i="9"/>
  <c r="L34" i="16" s="1"/>
  <c r="J34" i="9"/>
  <c r="J34" i="16" s="1"/>
  <c r="H34" i="9"/>
  <c r="H34" i="16" s="1"/>
  <c r="F34" i="9"/>
  <c r="F34" i="16" s="1"/>
  <c r="B34" i="9"/>
  <c r="I34" i="9"/>
  <c r="I34" i="16" s="1"/>
  <c r="M34" i="9"/>
  <c r="M34" i="16" s="1"/>
  <c r="P36" i="9"/>
  <c r="N36" i="9"/>
  <c r="N36" i="16" s="1"/>
  <c r="L36" i="9"/>
  <c r="L36" i="16" s="1"/>
  <c r="J36" i="9"/>
  <c r="J36" i="16" s="1"/>
  <c r="H36" i="9"/>
  <c r="H36" i="16" s="1"/>
  <c r="F36" i="9"/>
  <c r="F36" i="16" s="1"/>
  <c r="B36" i="9"/>
  <c r="I36" i="9"/>
  <c r="I36" i="16" s="1"/>
  <c r="M36" i="9"/>
  <c r="M36" i="16" s="1"/>
  <c r="P38" i="9"/>
  <c r="N38" i="9"/>
  <c r="N38" i="16" s="1"/>
  <c r="L38" i="9"/>
  <c r="L38" i="16" s="1"/>
  <c r="J38" i="9"/>
  <c r="J38" i="16" s="1"/>
  <c r="H38" i="9"/>
  <c r="H38" i="16" s="1"/>
  <c r="F38" i="9"/>
  <c r="F38" i="16" s="1"/>
  <c r="B38" i="9"/>
  <c r="I38" i="9"/>
  <c r="I38" i="16" s="1"/>
  <c r="M38" i="9"/>
  <c r="M38" i="16" s="1"/>
  <c r="P40" i="9"/>
  <c r="N40" i="9"/>
  <c r="N40" i="16" s="1"/>
  <c r="L40" i="9"/>
  <c r="L40" i="16" s="1"/>
  <c r="J40" i="9"/>
  <c r="J40" i="16" s="1"/>
  <c r="H40" i="9"/>
  <c r="H40" i="16" s="1"/>
  <c r="F40" i="9"/>
  <c r="F40" i="16" s="1"/>
  <c r="B40" i="9"/>
  <c r="I40" i="9"/>
  <c r="I40" i="16" s="1"/>
  <c r="M40" i="9"/>
  <c r="M40" i="16" s="1"/>
  <c r="P42" i="9"/>
  <c r="N42" i="9"/>
  <c r="N42" i="16" s="1"/>
  <c r="L42" i="9"/>
  <c r="L42" i="16" s="1"/>
  <c r="J42" i="9"/>
  <c r="J42" i="16" s="1"/>
  <c r="H42" i="9"/>
  <c r="H42" i="16" s="1"/>
  <c r="F42" i="9"/>
  <c r="F42" i="16" s="1"/>
  <c r="B42" i="9"/>
  <c r="I42" i="9"/>
  <c r="I42" i="16" s="1"/>
  <c r="M42" i="9"/>
  <c r="M42" i="16" s="1"/>
  <c r="P44" i="9"/>
  <c r="N44" i="9"/>
  <c r="N44" i="16" s="1"/>
  <c r="L44" i="9"/>
  <c r="L44" i="16" s="1"/>
  <c r="J44" i="9"/>
  <c r="J44" i="16" s="1"/>
  <c r="H44" i="9"/>
  <c r="H44" i="16" s="1"/>
  <c r="F44" i="9"/>
  <c r="F44" i="16" s="1"/>
  <c r="B44" i="9"/>
  <c r="I44" i="9"/>
  <c r="I44" i="16" s="1"/>
  <c r="M44" i="9"/>
  <c r="M44" i="16" s="1"/>
  <c r="P46" i="9"/>
  <c r="N46" i="9"/>
  <c r="N46" i="16" s="1"/>
  <c r="L46" i="9"/>
  <c r="L46" i="16" s="1"/>
  <c r="J46" i="9"/>
  <c r="J46" i="16" s="1"/>
  <c r="H46" i="9"/>
  <c r="H46" i="16" s="1"/>
  <c r="F46" i="9"/>
  <c r="F46" i="16" s="1"/>
  <c r="B46" i="9"/>
  <c r="I46" i="9"/>
  <c r="I46" i="16" s="1"/>
  <c r="M46" i="9"/>
  <c r="M46" i="16" s="1"/>
  <c r="P48" i="9"/>
  <c r="N48" i="9"/>
  <c r="N48" i="16" s="1"/>
  <c r="L48" i="9"/>
  <c r="L48" i="16" s="1"/>
  <c r="J48" i="9"/>
  <c r="J48" i="16" s="1"/>
  <c r="H48" i="9"/>
  <c r="H48" i="16" s="1"/>
  <c r="F48" i="9"/>
  <c r="F48" i="16" s="1"/>
  <c r="B48" i="9"/>
  <c r="I48" i="9"/>
  <c r="I48" i="16" s="1"/>
  <c r="M48" i="9"/>
  <c r="M48" i="16" s="1"/>
  <c r="P50" i="9"/>
  <c r="N50" i="9"/>
  <c r="N50" i="16" s="1"/>
  <c r="L50" i="9"/>
  <c r="L50" i="16" s="1"/>
  <c r="J50" i="9"/>
  <c r="J50" i="16" s="1"/>
  <c r="H50" i="9"/>
  <c r="H50" i="16" s="1"/>
  <c r="F50" i="9"/>
  <c r="F50" i="16" s="1"/>
  <c r="B50" i="9"/>
  <c r="I50" i="9"/>
  <c r="I50" i="16" s="1"/>
  <c r="M50" i="9"/>
  <c r="M50" i="16" s="1"/>
  <c r="P52" i="9"/>
  <c r="N52" i="9"/>
  <c r="N52" i="16" s="1"/>
  <c r="L52" i="9"/>
  <c r="L52" i="16" s="1"/>
  <c r="J52" i="9"/>
  <c r="J52" i="16" s="1"/>
  <c r="H52" i="9"/>
  <c r="H52" i="16" s="1"/>
  <c r="F52" i="9"/>
  <c r="F52" i="16" s="1"/>
  <c r="B52" i="9"/>
  <c r="I52" i="9"/>
  <c r="I52" i="16" s="1"/>
  <c r="M52" i="9"/>
  <c r="M52" i="16" s="1"/>
  <c r="G22" i="9"/>
  <c r="G22" i="16" s="1"/>
  <c r="K22" i="9"/>
  <c r="K22" i="16" s="1"/>
  <c r="O22" i="9"/>
  <c r="O22" i="16" s="1"/>
  <c r="P23" i="9"/>
  <c r="N23" i="9"/>
  <c r="N23" i="16" s="1"/>
  <c r="L23" i="9"/>
  <c r="L23" i="16" s="1"/>
  <c r="J23" i="9"/>
  <c r="J23" i="16" s="1"/>
  <c r="H23" i="9"/>
  <c r="H23" i="16" s="1"/>
  <c r="F23" i="9"/>
  <c r="F23" i="16" s="1"/>
  <c r="B23" i="9"/>
  <c r="I23" i="9"/>
  <c r="I23" i="16" s="1"/>
  <c r="M23" i="9"/>
  <c r="M23" i="16" s="1"/>
  <c r="G24" i="9"/>
  <c r="G24" i="16" s="1"/>
  <c r="K24" i="9"/>
  <c r="K24" i="16" s="1"/>
  <c r="O24" i="9"/>
  <c r="O24" i="16" s="1"/>
  <c r="P25" i="9"/>
  <c r="N25" i="9"/>
  <c r="N25" i="16" s="1"/>
  <c r="L25" i="9"/>
  <c r="L25" i="16" s="1"/>
  <c r="J25" i="9"/>
  <c r="J25" i="16" s="1"/>
  <c r="H25" i="9"/>
  <c r="H25" i="16" s="1"/>
  <c r="F25" i="9"/>
  <c r="F25" i="16" s="1"/>
  <c r="B25" i="9"/>
  <c r="I25" i="9"/>
  <c r="I25" i="16" s="1"/>
  <c r="M25" i="9"/>
  <c r="M25" i="16" s="1"/>
  <c r="G26" i="9"/>
  <c r="G26" i="16" s="1"/>
  <c r="K26" i="9"/>
  <c r="K26" i="16" s="1"/>
  <c r="O26" i="9"/>
  <c r="O26" i="16" s="1"/>
  <c r="P27" i="9"/>
  <c r="N27" i="9"/>
  <c r="N27" i="16" s="1"/>
  <c r="L27" i="9"/>
  <c r="L27" i="16" s="1"/>
  <c r="J27" i="9"/>
  <c r="J27" i="16" s="1"/>
  <c r="H27" i="9"/>
  <c r="H27" i="16" s="1"/>
  <c r="F27" i="9"/>
  <c r="F27" i="16" s="1"/>
  <c r="B27" i="9"/>
  <c r="I27" i="9"/>
  <c r="I27" i="16" s="1"/>
  <c r="M27" i="9"/>
  <c r="M27" i="16" s="1"/>
  <c r="G28" i="9"/>
  <c r="G28" i="16" s="1"/>
  <c r="K28" i="9"/>
  <c r="K28" i="16" s="1"/>
  <c r="O28" i="9"/>
  <c r="O28" i="16" s="1"/>
  <c r="P29" i="9"/>
  <c r="N29" i="9"/>
  <c r="N29" i="16" s="1"/>
  <c r="L29" i="9"/>
  <c r="L29" i="16" s="1"/>
  <c r="J29" i="9"/>
  <c r="J29" i="16" s="1"/>
  <c r="H29" i="9"/>
  <c r="H29" i="16" s="1"/>
  <c r="F29" i="9"/>
  <c r="F29" i="16" s="1"/>
  <c r="B29" i="9"/>
  <c r="I29" i="9"/>
  <c r="I29" i="16" s="1"/>
  <c r="M29" i="9"/>
  <c r="M29" i="16" s="1"/>
  <c r="G30" i="9"/>
  <c r="G30" i="16" s="1"/>
  <c r="K30" i="9"/>
  <c r="K30" i="16" s="1"/>
  <c r="O30" i="9"/>
  <c r="O30" i="16" s="1"/>
  <c r="P31" i="9"/>
  <c r="N31" i="9"/>
  <c r="N31" i="16" s="1"/>
  <c r="L31" i="9"/>
  <c r="L31" i="16" s="1"/>
  <c r="J31" i="9"/>
  <c r="J31" i="16" s="1"/>
  <c r="H31" i="9"/>
  <c r="H31" i="16" s="1"/>
  <c r="F31" i="9"/>
  <c r="F31" i="16" s="1"/>
  <c r="B31" i="9"/>
  <c r="I31" i="9"/>
  <c r="I31" i="16" s="1"/>
  <c r="M31" i="9"/>
  <c r="M31" i="16" s="1"/>
  <c r="G32" i="9"/>
  <c r="G32" i="16" s="1"/>
  <c r="K32" i="9"/>
  <c r="K32" i="16" s="1"/>
  <c r="O32" i="9"/>
  <c r="O32" i="16" s="1"/>
  <c r="P33" i="9"/>
  <c r="N33" i="9"/>
  <c r="N33" i="16" s="1"/>
  <c r="L33" i="9"/>
  <c r="L33" i="16" s="1"/>
  <c r="J33" i="9"/>
  <c r="J33" i="16" s="1"/>
  <c r="H33" i="9"/>
  <c r="H33" i="16" s="1"/>
  <c r="F33" i="9"/>
  <c r="F33" i="16" s="1"/>
  <c r="B33" i="9"/>
  <c r="I33" i="9"/>
  <c r="I33" i="16" s="1"/>
  <c r="M33" i="9"/>
  <c r="M33" i="16" s="1"/>
  <c r="G34" i="9"/>
  <c r="G34" i="16" s="1"/>
  <c r="K34" i="9"/>
  <c r="K34" i="16" s="1"/>
  <c r="O34" i="9"/>
  <c r="O34" i="16" s="1"/>
  <c r="P35" i="9"/>
  <c r="N35" i="9"/>
  <c r="N35" i="16" s="1"/>
  <c r="L35" i="9"/>
  <c r="L35" i="16" s="1"/>
  <c r="J35" i="9"/>
  <c r="J35" i="16" s="1"/>
  <c r="H35" i="9"/>
  <c r="H35" i="16" s="1"/>
  <c r="F35" i="9"/>
  <c r="F35" i="16" s="1"/>
  <c r="B35" i="9"/>
  <c r="I35" i="9"/>
  <c r="I35" i="16" s="1"/>
  <c r="M35" i="9"/>
  <c r="M35" i="16" s="1"/>
  <c r="G36" i="9"/>
  <c r="G36" i="16" s="1"/>
  <c r="K36" i="9"/>
  <c r="K36" i="16" s="1"/>
  <c r="O36" i="9"/>
  <c r="O36" i="16" s="1"/>
  <c r="P37" i="9"/>
  <c r="N37" i="9"/>
  <c r="N37" i="16" s="1"/>
  <c r="L37" i="9"/>
  <c r="L37" i="16" s="1"/>
  <c r="J37" i="9"/>
  <c r="J37" i="16" s="1"/>
  <c r="H37" i="9"/>
  <c r="H37" i="16" s="1"/>
  <c r="F37" i="9"/>
  <c r="F37" i="16" s="1"/>
  <c r="B37" i="9"/>
  <c r="I37" i="9"/>
  <c r="I37" i="16" s="1"/>
  <c r="M37" i="9"/>
  <c r="M37" i="16" s="1"/>
  <c r="G38" i="9"/>
  <c r="G38" i="16" s="1"/>
  <c r="K38" i="9"/>
  <c r="K38" i="16" s="1"/>
  <c r="O38" i="9"/>
  <c r="O38" i="16" s="1"/>
  <c r="P39" i="9"/>
  <c r="N39" i="9"/>
  <c r="N39" i="16" s="1"/>
  <c r="L39" i="9"/>
  <c r="L39" i="16" s="1"/>
  <c r="J39" i="9"/>
  <c r="J39" i="16" s="1"/>
  <c r="H39" i="9"/>
  <c r="H39" i="16" s="1"/>
  <c r="F39" i="9"/>
  <c r="F39" i="16" s="1"/>
  <c r="B39" i="9"/>
  <c r="I39" i="9"/>
  <c r="I39" i="16" s="1"/>
  <c r="M39" i="9"/>
  <c r="M39" i="16" s="1"/>
  <c r="G40" i="9"/>
  <c r="G40" i="16" s="1"/>
  <c r="K40" i="9"/>
  <c r="K40" i="16" s="1"/>
  <c r="O40" i="9"/>
  <c r="O40" i="16" s="1"/>
  <c r="P41" i="9"/>
  <c r="N41" i="9"/>
  <c r="N41" i="16" s="1"/>
  <c r="L41" i="9"/>
  <c r="L41" i="16" s="1"/>
  <c r="J41" i="9"/>
  <c r="J41" i="16" s="1"/>
  <c r="H41" i="9"/>
  <c r="H41" i="16" s="1"/>
  <c r="F41" i="9"/>
  <c r="F41" i="16" s="1"/>
  <c r="B41" i="9"/>
  <c r="I41" i="9"/>
  <c r="I41" i="16" s="1"/>
  <c r="M41" i="9"/>
  <c r="M41" i="16" s="1"/>
  <c r="G42" i="9"/>
  <c r="G42" i="16" s="1"/>
  <c r="K42" i="9"/>
  <c r="K42" i="16" s="1"/>
  <c r="O42" i="9"/>
  <c r="O42" i="16" s="1"/>
  <c r="P43" i="9"/>
  <c r="N43" i="9"/>
  <c r="N43" i="16" s="1"/>
  <c r="L43" i="9"/>
  <c r="L43" i="16" s="1"/>
  <c r="J43" i="9"/>
  <c r="J43" i="16" s="1"/>
  <c r="H43" i="9"/>
  <c r="H43" i="16" s="1"/>
  <c r="F43" i="9"/>
  <c r="F43" i="16" s="1"/>
  <c r="B43" i="9"/>
  <c r="I43" i="9"/>
  <c r="I43" i="16" s="1"/>
  <c r="M43" i="9"/>
  <c r="M43" i="16" s="1"/>
  <c r="G44" i="9"/>
  <c r="G44" i="16" s="1"/>
  <c r="K44" i="9"/>
  <c r="K44" i="16" s="1"/>
  <c r="O44" i="9"/>
  <c r="O44" i="16" s="1"/>
  <c r="P45" i="9"/>
  <c r="N45" i="9"/>
  <c r="N45" i="16" s="1"/>
  <c r="L45" i="9"/>
  <c r="L45" i="16" s="1"/>
  <c r="J45" i="9"/>
  <c r="J45" i="16" s="1"/>
  <c r="H45" i="9"/>
  <c r="H45" i="16" s="1"/>
  <c r="F45" i="9"/>
  <c r="F45" i="16" s="1"/>
  <c r="B45" i="9"/>
  <c r="I45" i="9"/>
  <c r="I45" i="16" s="1"/>
  <c r="M45" i="9"/>
  <c r="M45" i="16" s="1"/>
  <c r="G46" i="9"/>
  <c r="G46" i="16" s="1"/>
  <c r="K46" i="9"/>
  <c r="K46" i="16" s="1"/>
  <c r="O46" i="9"/>
  <c r="O46" i="16" s="1"/>
  <c r="P47" i="9"/>
  <c r="N47" i="9"/>
  <c r="N47" i="16" s="1"/>
  <c r="L47" i="9"/>
  <c r="L47" i="16" s="1"/>
  <c r="J47" i="9"/>
  <c r="J47" i="16" s="1"/>
  <c r="H47" i="9"/>
  <c r="H47" i="16" s="1"/>
  <c r="F47" i="9"/>
  <c r="F47" i="16" s="1"/>
  <c r="B47" i="9"/>
  <c r="I47" i="9"/>
  <c r="I47" i="16" s="1"/>
  <c r="M47" i="9"/>
  <c r="M47" i="16" s="1"/>
  <c r="G48" i="9"/>
  <c r="G48" i="16" s="1"/>
  <c r="K48" i="9"/>
  <c r="K48" i="16" s="1"/>
  <c r="O48" i="9"/>
  <c r="O48" i="16" s="1"/>
  <c r="P49" i="9"/>
  <c r="N49" i="9"/>
  <c r="N49" i="16" s="1"/>
  <c r="L49" i="9"/>
  <c r="L49" i="16" s="1"/>
  <c r="J49" i="9"/>
  <c r="J49" i="16" s="1"/>
  <c r="H49" i="9"/>
  <c r="H49" i="16" s="1"/>
  <c r="F49" i="9"/>
  <c r="F49" i="16" s="1"/>
  <c r="B49" i="9"/>
  <c r="I49" i="9"/>
  <c r="I49" i="16" s="1"/>
  <c r="M49" i="9"/>
  <c r="M49" i="16" s="1"/>
  <c r="G50" i="9"/>
  <c r="G50" i="16" s="1"/>
  <c r="K50" i="9"/>
  <c r="K50" i="16" s="1"/>
  <c r="O50" i="9"/>
  <c r="O50" i="16" s="1"/>
  <c r="P51" i="9"/>
  <c r="N51" i="9"/>
  <c r="N51" i="16" s="1"/>
  <c r="L51" i="9"/>
  <c r="L51" i="16" s="1"/>
  <c r="J51" i="9"/>
  <c r="J51" i="16" s="1"/>
  <c r="H51" i="9"/>
  <c r="H51" i="16" s="1"/>
  <c r="F51" i="9"/>
  <c r="F51" i="16" s="1"/>
  <c r="B51" i="9"/>
  <c r="I51" i="9"/>
  <c r="I51" i="16" s="1"/>
  <c r="M51" i="9"/>
  <c r="M51" i="16" s="1"/>
  <c r="G52" i="9"/>
  <c r="G52" i="16" s="1"/>
  <c r="K52" i="9"/>
  <c r="K52" i="16" s="1"/>
  <c r="O52" i="9"/>
  <c r="O52" i="16" s="1"/>
  <c r="G53" i="9"/>
  <c r="G53" i="16" s="1"/>
  <c r="I53" i="9"/>
  <c r="I53" i="16" s="1"/>
  <c r="K53" i="9"/>
  <c r="K53" i="16" s="1"/>
  <c r="M53" i="9"/>
  <c r="M53" i="16" s="1"/>
  <c r="O53" i="9"/>
  <c r="O53" i="16" s="1"/>
  <c r="P54" i="9"/>
  <c r="N54" i="9"/>
  <c r="N54" i="16" s="1"/>
  <c r="L54" i="9"/>
  <c r="L54" i="16" s="1"/>
  <c r="J54" i="9"/>
  <c r="J54" i="16" s="1"/>
  <c r="H54" i="9"/>
  <c r="H54" i="16" s="1"/>
  <c r="F54" i="9"/>
  <c r="F54" i="16" s="1"/>
  <c r="B54" i="9"/>
  <c r="I54" i="9"/>
  <c r="I54" i="16" s="1"/>
  <c r="M54" i="9"/>
  <c r="M54" i="16" s="1"/>
  <c r="P56" i="9"/>
  <c r="N56" i="9"/>
  <c r="N56" i="16" s="1"/>
  <c r="L56" i="9"/>
  <c r="L56" i="16" s="1"/>
  <c r="J56" i="9"/>
  <c r="J56" i="16" s="1"/>
  <c r="H56" i="9"/>
  <c r="H56" i="16" s="1"/>
  <c r="F56" i="9"/>
  <c r="F56" i="16" s="1"/>
  <c r="B56" i="9"/>
  <c r="I56" i="9"/>
  <c r="I56" i="16" s="1"/>
  <c r="M56" i="9"/>
  <c r="M56" i="16" s="1"/>
  <c r="P58" i="9"/>
  <c r="N58" i="9"/>
  <c r="N58" i="16" s="1"/>
  <c r="L58" i="9"/>
  <c r="L58" i="16" s="1"/>
  <c r="J58" i="9"/>
  <c r="J58" i="16" s="1"/>
  <c r="H58" i="9"/>
  <c r="H58" i="16" s="1"/>
  <c r="F58" i="9"/>
  <c r="F58" i="16" s="1"/>
  <c r="B58" i="9"/>
  <c r="I58" i="9"/>
  <c r="I58" i="16" s="1"/>
  <c r="M58" i="9"/>
  <c r="M58" i="16" s="1"/>
  <c r="P60" i="9"/>
  <c r="N60" i="9"/>
  <c r="N60" i="16" s="1"/>
  <c r="L60" i="9"/>
  <c r="L60" i="16" s="1"/>
  <c r="J60" i="9"/>
  <c r="J60" i="16" s="1"/>
  <c r="H60" i="9"/>
  <c r="H60" i="16" s="1"/>
  <c r="F60" i="9"/>
  <c r="F60" i="16" s="1"/>
  <c r="B60" i="9"/>
  <c r="I60" i="9"/>
  <c r="I60" i="16" s="1"/>
  <c r="M60" i="9"/>
  <c r="M60" i="16" s="1"/>
  <c r="P62" i="9"/>
  <c r="N62" i="9"/>
  <c r="N62" i="16" s="1"/>
  <c r="L62" i="9"/>
  <c r="L62" i="16" s="1"/>
  <c r="J62" i="9"/>
  <c r="J62" i="16" s="1"/>
  <c r="H62" i="9"/>
  <c r="H62" i="16" s="1"/>
  <c r="F62" i="9"/>
  <c r="F62" i="16" s="1"/>
  <c r="B62" i="9"/>
  <c r="I62" i="9"/>
  <c r="I62" i="16" s="1"/>
  <c r="M62" i="9"/>
  <c r="M62" i="16" s="1"/>
  <c r="P64" i="9"/>
  <c r="N64" i="9"/>
  <c r="N64" i="16" s="1"/>
  <c r="L64" i="9"/>
  <c r="L64" i="16" s="1"/>
  <c r="J64" i="9"/>
  <c r="J64" i="16" s="1"/>
  <c r="H64" i="9"/>
  <c r="H64" i="16" s="1"/>
  <c r="F64" i="9"/>
  <c r="F64" i="16" s="1"/>
  <c r="B64" i="9"/>
  <c r="I64" i="9"/>
  <c r="I64" i="16" s="1"/>
  <c r="M64" i="9"/>
  <c r="M64" i="16" s="1"/>
  <c r="P66" i="9"/>
  <c r="N66" i="9"/>
  <c r="N66" i="16" s="1"/>
  <c r="L66" i="9"/>
  <c r="L66" i="16" s="1"/>
  <c r="J66" i="9"/>
  <c r="J66" i="16" s="1"/>
  <c r="H66" i="9"/>
  <c r="H66" i="16" s="1"/>
  <c r="F66" i="9"/>
  <c r="F66" i="16" s="1"/>
  <c r="B66" i="9"/>
  <c r="I66" i="9"/>
  <c r="I66" i="16" s="1"/>
  <c r="M66" i="9"/>
  <c r="M66" i="16" s="1"/>
  <c r="P68" i="9"/>
  <c r="N68" i="9"/>
  <c r="N68" i="16" s="1"/>
  <c r="L68" i="9"/>
  <c r="L68" i="16" s="1"/>
  <c r="J68" i="9"/>
  <c r="J68" i="16" s="1"/>
  <c r="H68" i="9"/>
  <c r="H68" i="16" s="1"/>
  <c r="F68" i="9"/>
  <c r="F68" i="16" s="1"/>
  <c r="B68" i="9"/>
  <c r="I68" i="9"/>
  <c r="I68" i="16" s="1"/>
  <c r="M68" i="9"/>
  <c r="M68" i="16" s="1"/>
  <c r="P70" i="9"/>
  <c r="N70" i="9"/>
  <c r="N70" i="16" s="1"/>
  <c r="L70" i="9"/>
  <c r="L70" i="16" s="1"/>
  <c r="J70" i="9"/>
  <c r="J70" i="16" s="1"/>
  <c r="H70" i="9"/>
  <c r="H70" i="16" s="1"/>
  <c r="F70" i="9"/>
  <c r="F70" i="16" s="1"/>
  <c r="B70" i="9"/>
  <c r="I70" i="9"/>
  <c r="I70" i="16" s="1"/>
  <c r="M70" i="9"/>
  <c r="M70" i="16" s="1"/>
  <c r="P72" i="9"/>
  <c r="N72" i="9"/>
  <c r="N72" i="16" s="1"/>
  <c r="L72" i="9"/>
  <c r="L72" i="16" s="1"/>
  <c r="J72" i="9"/>
  <c r="J72" i="16" s="1"/>
  <c r="H72" i="9"/>
  <c r="H72" i="16" s="1"/>
  <c r="F72" i="9"/>
  <c r="F72" i="16" s="1"/>
  <c r="B72" i="9"/>
  <c r="I72" i="9"/>
  <c r="I72" i="16" s="1"/>
  <c r="M72" i="9"/>
  <c r="M72" i="16" s="1"/>
  <c r="B53" i="9"/>
  <c r="F53" i="9"/>
  <c r="F53" i="16" s="1"/>
  <c r="H53" i="9"/>
  <c r="H53" i="16" s="1"/>
  <c r="J53" i="9"/>
  <c r="J53" i="16" s="1"/>
  <c r="L53" i="9"/>
  <c r="L53" i="16" s="1"/>
  <c r="N53" i="9"/>
  <c r="N53" i="16" s="1"/>
  <c r="G54" i="9"/>
  <c r="G54" i="16" s="1"/>
  <c r="K54" i="9"/>
  <c r="K54" i="16" s="1"/>
  <c r="O54" i="9"/>
  <c r="O54" i="16" s="1"/>
  <c r="P55" i="9"/>
  <c r="N55" i="9"/>
  <c r="N55" i="16" s="1"/>
  <c r="L55" i="9"/>
  <c r="L55" i="16" s="1"/>
  <c r="J55" i="9"/>
  <c r="J55" i="16" s="1"/>
  <c r="H55" i="9"/>
  <c r="H55" i="16" s="1"/>
  <c r="F55" i="9"/>
  <c r="F55" i="16" s="1"/>
  <c r="B55" i="9"/>
  <c r="I55" i="9"/>
  <c r="I55" i="16" s="1"/>
  <c r="M55" i="9"/>
  <c r="M55" i="16" s="1"/>
  <c r="G56" i="9"/>
  <c r="G56" i="16" s="1"/>
  <c r="K56" i="9"/>
  <c r="K56" i="16" s="1"/>
  <c r="O56" i="9"/>
  <c r="O56" i="16" s="1"/>
  <c r="P57" i="9"/>
  <c r="N57" i="9"/>
  <c r="N57" i="16" s="1"/>
  <c r="L57" i="9"/>
  <c r="L57" i="16" s="1"/>
  <c r="J57" i="9"/>
  <c r="J57" i="16" s="1"/>
  <c r="H57" i="9"/>
  <c r="H57" i="16" s="1"/>
  <c r="F57" i="9"/>
  <c r="F57" i="16" s="1"/>
  <c r="B57" i="9"/>
  <c r="I57" i="9"/>
  <c r="I57" i="16" s="1"/>
  <c r="M57" i="9"/>
  <c r="M57" i="16" s="1"/>
  <c r="G58" i="9"/>
  <c r="G58" i="16" s="1"/>
  <c r="K58" i="9"/>
  <c r="K58" i="16" s="1"/>
  <c r="O58" i="9"/>
  <c r="O58" i="16" s="1"/>
  <c r="P59" i="9"/>
  <c r="N59" i="9"/>
  <c r="N59" i="16" s="1"/>
  <c r="L59" i="9"/>
  <c r="L59" i="16" s="1"/>
  <c r="J59" i="9"/>
  <c r="J59" i="16" s="1"/>
  <c r="H59" i="9"/>
  <c r="H59" i="16" s="1"/>
  <c r="F59" i="9"/>
  <c r="F59" i="16" s="1"/>
  <c r="B59" i="9"/>
  <c r="I59" i="9"/>
  <c r="I59" i="16" s="1"/>
  <c r="M59" i="9"/>
  <c r="M59" i="16" s="1"/>
  <c r="G60" i="9"/>
  <c r="G60" i="16" s="1"/>
  <c r="K60" i="9"/>
  <c r="K60" i="16" s="1"/>
  <c r="O60" i="9"/>
  <c r="O60" i="16" s="1"/>
  <c r="P61" i="9"/>
  <c r="N61" i="9"/>
  <c r="N61" i="16" s="1"/>
  <c r="L61" i="9"/>
  <c r="L61" i="16" s="1"/>
  <c r="J61" i="9"/>
  <c r="J61" i="16" s="1"/>
  <c r="H61" i="9"/>
  <c r="H61" i="16" s="1"/>
  <c r="F61" i="9"/>
  <c r="F61" i="16" s="1"/>
  <c r="B61" i="9"/>
  <c r="I61" i="9"/>
  <c r="I61" i="16" s="1"/>
  <c r="M61" i="9"/>
  <c r="M61" i="16" s="1"/>
  <c r="G62" i="9"/>
  <c r="G62" i="16" s="1"/>
  <c r="K62" i="9"/>
  <c r="K62" i="16" s="1"/>
  <c r="O62" i="9"/>
  <c r="O62" i="16" s="1"/>
  <c r="P63" i="9"/>
  <c r="N63" i="9"/>
  <c r="N63" i="16" s="1"/>
  <c r="L63" i="9"/>
  <c r="L63" i="16" s="1"/>
  <c r="J63" i="9"/>
  <c r="J63" i="16" s="1"/>
  <c r="H63" i="9"/>
  <c r="H63" i="16" s="1"/>
  <c r="F63" i="9"/>
  <c r="F63" i="16" s="1"/>
  <c r="B63" i="9"/>
  <c r="I63" i="9"/>
  <c r="I63" i="16" s="1"/>
  <c r="M63" i="9"/>
  <c r="M63" i="16" s="1"/>
  <c r="G64" i="9"/>
  <c r="G64" i="16" s="1"/>
  <c r="K64" i="9"/>
  <c r="K64" i="16" s="1"/>
  <c r="O64" i="9"/>
  <c r="O64" i="16" s="1"/>
  <c r="P65" i="9"/>
  <c r="N65" i="9"/>
  <c r="N65" i="16" s="1"/>
  <c r="L65" i="9"/>
  <c r="L65" i="16" s="1"/>
  <c r="J65" i="9"/>
  <c r="J65" i="16" s="1"/>
  <c r="H65" i="9"/>
  <c r="H65" i="16" s="1"/>
  <c r="F65" i="9"/>
  <c r="F65" i="16" s="1"/>
  <c r="B65" i="9"/>
  <c r="I65" i="9"/>
  <c r="I65" i="16" s="1"/>
  <c r="M65" i="9"/>
  <c r="M65" i="16" s="1"/>
  <c r="G66" i="9"/>
  <c r="G66" i="16" s="1"/>
  <c r="K66" i="9"/>
  <c r="K66" i="16" s="1"/>
  <c r="O66" i="9"/>
  <c r="O66" i="16" s="1"/>
  <c r="P67" i="9"/>
  <c r="N67" i="9"/>
  <c r="L67" i="9"/>
  <c r="J67" i="9"/>
  <c r="H67" i="9"/>
  <c r="H67" i="16" s="1"/>
  <c r="F67" i="9"/>
  <c r="F67" i="16" s="1"/>
  <c r="B67" i="9"/>
  <c r="I67" i="9"/>
  <c r="I67" i="16" s="1"/>
  <c r="M67" i="9"/>
  <c r="G68" i="9"/>
  <c r="G68" i="16" s="1"/>
  <c r="K68" i="9"/>
  <c r="K68" i="16" s="1"/>
  <c r="O68" i="9"/>
  <c r="O68" i="16" s="1"/>
  <c r="P69" i="9"/>
  <c r="N69" i="9"/>
  <c r="N69" i="16" s="1"/>
  <c r="L69" i="9"/>
  <c r="L69" i="16" s="1"/>
  <c r="J69" i="9"/>
  <c r="J69" i="16" s="1"/>
  <c r="H69" i="9"/>
  <c r="H69" i="16" s="1"/>
  <c r="F69" i="9"/>
  <c r="F69" i="16" s="1"/>
  <c r="B69" i="9"/>
  <c r="I69" i="9"/>
  <c r="I69" i="16" s="1"/>
  <c r="M69" i="9"/>
  <c r="M69" i="16" s="1"/>
  <c r="G70" i="9"/>
  <c r="G70" i="16" s="1"/>
  <c r="K70" i="9"/>
  <c r="K70" i="16" s="1"/>
  <c r="O70" i="9"/>
  <c r="O70" i="16" s="1"/>
  <c r="P71" i="9"/>
  <c r="N71" i="9"/>
  <c r="N71" i="16" s="1"/>
  <c r="L71" i="9"/>
  <c r="L71" i="16" s="1"/>
  <c r="J71" i="9"/>
  <c r="J71" i="16" s="1"/>
  <c r="H71" i="9"/>
  <c r="H71" i="16" s="1"/>
  <c r="F71" i="9"/>
  <c r="F71" i="16" s="1"/>
  <c r="B71" i="9"/>
  <c r="I71" i="9"/>
  <c r="I71" i="16" s="1"/>
  <c r="M71" i="9"/>
  <c r="M71" i="16" s="1"/>
  <c r="G72" i="9"/>
  <c r="G72" i="16" s="1"/>
  <c r="K72" i="9"/>
  <c r="K72" i="16" s="1"/>
  <c r="O72" i="9"/>
  <c r="O72" i="16" s="1"/>
  <c r="D14" i="466" l="1"/>
  <c r="H1" i="466" s="1"/>
  <c r="E21" i="9"/>
  <c r="D14" i="465"/>
  <c r="H1" i="465" s="1"/>
  <c r="E20" i="9"/>
  <c r="E19" i="9"/>
  <c r="I19" i="9" s="1"/>
  <c r="I19" i="16" s="1"/>
  <c r="E18" i="9"/>
  <c r="H18" i="9" s="1"/>
  <c r="H18" i="16" s="1"/>
  <c r="D14" i="462"/>
  <c r="H1" i="462" s="1"/>
  <c r="E17" i="9"/>
  <c r="D14" i="461"/>
  <c r="H1" i="461" s="1"/>
  <c r="E16" i="9"/>
  <c r="D14" i="460"/>
  <c r="H1" i="460" s="1"/>
  <c r="E15" i="9"/>
  <c r="D14" i="459"/>
  <c r="H1" i="459" s="1"/>
  <c r="E14" i="9"/>
  <c r="D14" i="6"/>
  <c r="H1" i="6" s="1"/>
  <c r="E13" i="9"/>
  <c r="J73" i="16"/>
  <c r="J67" i="16"/>
  <c r="N73" i="16"/>
  <c r="N67" i="16"/>
  <c r="A53" i="9"/>
  <c r="A53" i="16" s="1"/>
  <c r="B53" i="16"/>
  <c r="A70" i="9"/>
  <c r="A70" i="16" s="1"/>
  <c r="B70" i="16"/>
  <c r="A66" i="9"/>
  <c r="A66" i="16" s="1"/>
  <c r="B66" i="16"/>
  <c r="A62" i="9"/>
  <c r="A62" i="16" s="1"/>
  <c r="B62" i="16"/>
  <c r="A58" i="9"/>
  <c r="A58" i="16" s="1"/>
  <c r="B58" i="16"/>
  <c r="A54" i="9"/>
  <c r="A54" i="16" s="1"/>
  <c r="B54" i="16"/>
  <c r="A52" i="9"/>
  <c r="A52" i="16" s="1"/>
  <c r="B52" i="16"/>
  <c r="A48" i="9"/>
  <c r="A48" i="16" s="1"/>
  <c r="B48" i="16"/>
  <c r="A44" i="9"/>
  <c r="A44" i="16" s="1"/>
  <c r="B44" i="16"/>
  <c r="A40" i="9"/>
  <c r="A40" i="16" s="1"/>
  <c r="B40" i="16"/>
  <c r="A36" i="9"/>
  <c r="A36" i="16" s="1"/>
  <c r="B36" i="16"/>
  <c r="A32" i="9"/>
  <c r="A32" i="16" s="1"/>
  <c r="B32" i="16"/>
  <c r="A28" i="9"/>
  <c r="A28" i="16" s="1"/>
  <c r="B28" i="16"/>
  <c r="A24" i="9"/>
  <c r="A24" i="16" s="1"/>
  <c r="B24" i="16"/>
  <c r="A71" i="9"/>
  <c r="A71" i="16" s="1"/>
  <c r="B71" i="16"/>
  <c r="A69" i="9"/>
  <c r="A69" i="16" s="1"/>
  <c r="B69" i="16"/>
  <c r="M67" i="16"/>
  <c r="M73" i="16"/>
  <c r="A67" i="9"/>
  <c r="A67" i="16" s="1"/>
  <c r="B67" i="16"/>
  <c r="L73" i="16"/>
  <c r="L67" i="16"/>
  <c r="A65" i="9"/>
  <c r="A65" i="16" s="1"/>
  <c r="B65" i="16"/>
  <c r="A63" i="9"/>
  <c r="A63" i="16" s="1"/>
  <c r="B63" i="16"/>
  <c r="A61" i="9"/>
  <c r="A61" i="16" s="1"/>
  <c r="B61" i="16"/>
  <c r="A59" i="9"/>
  <c r="A59" i="16" s="1"/>
  <c r="B59" i="16"/>
  <c r="A57" i="9"/>
  <c r="A57" i="16" s="1"/>
  <c r="B57" i="16"/>
  <c r="A55" i="9"/>
  <c r="A55" i="16" s="1"/>
  <c r="B55" i="16"/>
  <c r="A72" i="9"/>
  <c r="A72" i="16" s="1"/>
  <c r="B72" i="16"/>
  <c r="A68" i="9"/>
  <c r="A68" i="16" s="1"/>
  <c r="B68" i="16"/>
  <c r="A64" i="9"/>
  <c r="A64" i="16" s="1"/>
  <c r="B64" i="16"/>
  <c r="A60" i="9"/>
  <c r="A60" i="16" s="1"/>
  <c r="B60" i="16"/>
  <c r="A56" i="9"/>
  <c r="A56" i="16" s="1"/>
  <c r="B56" i="16"/>
  <c r="A51" i="9"/>
  <c r="A51" i="16" s="1"/>
  <c r="B51" i="16"/>
  <c r="A49" i="9"/>
  <c r="A49" i="16" s="1"/>
  <c r="B49" i="16"/>
  <c r="A47" i="9"/>
  <c r="A47" i="16" s="1"/>
  <c r="B47" i="16"/>
  <c r="A45" i="9"/>
  <c r="A45" i="16" s="1"/>
  <c r="B45" i="16"/>
  <c r="A43" i="9"/>
  <c r="A43" i="16" s="1"/>
  <c r="B43" i="16"/>
  <c r="A41" i="9"/>
  <c r="A41" i="16" s="1"/>
  <c r="B41" i="16"/>
  <c r="A39" i="9"/>
  <c r="A39" i="16" s="1"/>
  <c r="B39" i="16"/>
  <c r="A37" i="9"/>
  <c r="A37" i="16" s="1"/>
  <c r="B37" i="16"/>
  <c r="A35" i="9"/>
  <c r="A35" i="16" s="1"/>
  <c r="B35" i="16"/>
  <c r="A33" i="9"/>
  <c r="A33" i="16" s="1"/>
  <c r="B33" i="16"/>
  <c r="A31" i="9"/>
  <c r="A31" i="16" s="1"/>
  <c r="B31" i="16"/>
  <c r="A29" i="9"/>
  <c r="A29" i="16" s="1"/>
  <c r="B29" i="16"/>
  <c r="A27" i="9"/>
  <c r="A27" i="16" s="1"/>
  <c r="B27" i="16"/>
  <c r="A25" i="9"/>
  <c r="A25" i="16" s="1"/>
  <c r="B25" i="16"/>
  <c r="A23" i="9"/>
  <c r="A23" i="16" s="1"/>
  <c r="B23" i="16"/>
  <c r="A50" i="9"/>
  <c r="A50" i="16" s="1"/>
  <c r="B50" i="16"/>
  <c r="A46" i="9"/>
  <c r="A46" i="16" s="1"/>
  <c r="B46" i="16"/>
  <c r="A42" i="9"/>
  <c r="A42" i="16" s="1"/>
  <c r="B42" i="16"/>
  <c r="A38" i="9"/>
  <c r="A38" i="16" s="1"/>
  <c r="B38" i="16"/>
  <c r="A34" i="9"/>
  <c r="A34" i="16" s="1"/>
  <c r="B34" i="16"/>
  <c r="A30" i="9"/>
  <c r="A30" i="16" s="1"/>
  <c r="B30" i="16"/>
  <c r="A26" i="9"/>
  <c r="A26" i="16" s="1"/>
  <c r="B26" i="16"/>
  <c r="A22" i="9"/>
  <c r="A22" i="16" s="1"/>
  <c r="B22" i="16"/>
  <c r="K21" i="9" l="1"/>
  <c r="K21" i="16" s="1"/>
  <c r="C21" i="9"/>
  <c r="C21" i="16" s="1"/>
  <c r="G21" i="9"/>
  <c r="G21" i="16" s="1"/>
  <c r="L21" i="9"/>
  <c r="L21" i="16" s="1"/>
  <c r="H21" i="9"/>
  <c r="H21" i="16" s="1"/>
  <c r="B21" i="9"/>
  <c r="M21" i="9"/>
  <c r="M21" i="16" s="1"/>
  <c r="E21" i="16"/>
  <c r="O21" i="9"/>
  <c r="O21" i="16" s="1"/>
  <c r="N21" i="9"/>
  <c r="N21" i="16" s="1"/>
  <c r="J21" i="9"/>
  <c r="J21" i="16" s="1"/>
  <c r="F21" i="9"/>
  <c r="F21" i="16" s="1"/>
  <c r="I21" i="9"/>
  <c r="I21" i="16" s="1"/>
  <c r="E20" i="16"/>
  <c r="L20" i="9"/>
  <c r="L20" i="16" s="1"/>
  <c r="H20" i="9"/>
  <c r="H20" i="16" s="1"/>
  <c r="B20" i="9"/>
  <c r="M20" i="9"/>
  <c r="M20" i="16" s="1"/>
  <c r="K20" i="9"/>
  <c r="K20" i="16" s="1"/>
  <c r="C20" i="9"/>
  <c r="C20" i="16" s="1"/>
  <c r="N20" i="9"/>
  <c r="N20" i="16" s="1"/>
  <c r="J20" i="9"/>
  <c r="J20" i="16" s="1"/>
  <c r="F20" i="9"/>
  <c r="F20" i="16" s="1"/>
  <c r="I20" i="9"/>
  <c r="I20" i="16" s="1"/>
  <c r="G20" i="9"/>
  <c r="G20" i="16" s="1"/>
  <c r="O20" i="9"/>
  <c r="O20" i="16" s="1"/>
  <c r="E19" i="16"/>
  <c r="N19" i="9"/>
  <c r="N19" i="16" s="1"/>
  <c r="O19" i="9"/>
  <c r="O19" i="16" s="1"/>
  <c r="F19" i="9"/>
  <c r="F19" i="16" s="1"/>
  <c r="G19" i="9"/>
  <c r="G19" i="16" s="1"/>
  <c r="J19" i="9"/>
  <c r="J19" i="16" s="1"/>
  <c r="C19" i="9"/>
  <c r="C19" i="16" s="1"/>
  <c r="K19" i="9"/>
  <c r="K19" i="16" s="1"/>
  <c r="L19" i="9"/>
  <c r="L19" i="16" s="1"/>
  <c r="B19" i="9"/>
  <c r="H19" i="9"/>
  <c r="H19" i="16" s="1"/>
  <c r="M19" i="9"/>
  <c r="M19" i="16" s="1"/>
  <c r="E18" i="16"/>
  <c r="J18" i="9"/>
  <c r="J18" i="16" s="1"/>
  <c r="I18" i="9"/>
  <c r="I18" i="16" s="1"/>
  <c r="B18" i="9"/>
  <c r="C18" i="9"/>
  <c r="C18" i="16" s="1"/>
  <c r="F18" i="9"/>
  <c r="F18" i="16" s="1"/>
  <c r="L18" i="9"/>
  <c r="L18" i="16" s="1"/>
  <c r="N18" i="9"/>
  <c r="N18" i="16" s="1"/>
  <c r="K18" i="9"/>
  <c r="K18" i="16" s="1"/>
  <c r="M18" i="9"/>
  <c r="M18" i="16" s="1"/>
  <c r="G18" i="9"/>
  <c r="G18" i="16" s="1"/>
  <c r="O18" i="9"/>
  <c r="O18" i="16" s="1"/>
  <c r="O17" i="9"/>
  <c r="O17" i="16" s="1"/>
  <c r="E17" i="16"/>
  <c r="G17" i="9"/>
  <c r="G17" i="16" s="1"/>
  <c r="L17" i="9"/>
  <c r="L17" i="16" s="1"/>
  <c r="H17" i="9"/>
  <c r="H17" i="16" s="1"/>
  <c r="B17" i="9"/>
  <c r="M17" i="9"/>
  <c r="M17" i="16" s="1"/>
  <c r="C17" i="9"/>
  <c r="C17" i="16" s="1"/>
  <c r="K17" i="9"/>
  <c r="K17" i="16" s="1"/>
  <c r="N17" i="9"/>
  <c r="N17" i="16" s="1"/>
  <c r="J17" i="9"/>
  <c r="J17" i="16" s="1"/>
  <c r="F17" i="9"/>
  <c r="F17" i="16" s="1"/>
  <c r="I17" i="9"/>
  <c r="I17" i="16" s="1"/>
  <c r="C16" i="9"/>
  <c r="C16" i="16" s="1"/>
  <c r="E16" i="16"/>
  <c r="L16" i="9"/>
  <c r="L16" i="16" s="1"/>
  <c r="G16" i="9"/>
  <c r="G16" i="16" s="1"/>
  <c r="M16" i="9"/>
  <c r="M16" i="16" s="1"/>
  <c r="F16" i="9"/>
  <c r="F16" i="16" s="1"/>
  <c r="K16" i="9"/>
  <c r="K16" i="16" s="1"/>
  <c r="N16" i="9"/>
  <c r="N16" i="16" s="1"/>
  <c r="J16" i="9"/>
  <c r="J16" i="16" s="1"/>
  <c r="I16" i="9"/>
  <c r="I16" i="16" s="1"/>
  <c r="B16" i="9"/>
  <c r="H16" i="9"/>
  <c r="H16" i="16" s="1"/>
  <c r="O16" i="9"/>
  <c r="O16" i="16" s="1"/>
  <c r="C15" i="9"/>
  <c r="C15" i="16" s="1"/>
  <c r="E15" i="16"/>
  <c r="G15" i="9"/>
  <c r="G15" i="16" s="1"/>
  <c r="K15" i="9"/>
  <c r="K15" i="16" s="1"/>
  <c r="O15" i="9"/>
  <c r="O15" i="16" s="1"/>
  <c r="B15" i="9"/>
  <c r="H15" i="9"/>
  <c r="H15" i="16" s="1"/>
  <c r="L15" i="9"/>
  <c r="L15" i="16" s="1"/>
  <c r="I15" i="9"/>
  <c r="I15" i="16" s="1"/>
  <c r="M15" i="9"/>
  <c r="M15" i="16" s="1"/>
  <c r="F15" i="9"/>
  <c r="F15" i="16" s="1"/>
  <c r="J15" i="9"/>
  <c r="J15" i="16" s="1"/>
  <c r="N15" i="9"/>
  <c r="N15" i="16" s="1"/>
  <c r="C14" i="9"/>
  <c r="C14" i="16" s="1"/>
  <c r="E14" i="16"/>
  <c r="G14" i="9"/>
  <c r="G14" i="16" s="1"/>
  <c r="K14" i="9"/>
  <c r="K14" i="16" s="1"/>
  <c r="O14" i="9"/>
  <c r="O14" i="16" s="1"/>
  <c r="F14" i="9"/>
  <c r="F14" i="16" s="1"/>
  <c r="J14" i="9"/>
  <c r="J14" i="16" s="1"/>
  <c r="N14" i="9"/>
  <c r="N14" i="16" s="1"/>
  <c r="I14" i="9"/>
  <c r="I14" i="16" s="1"/>
  <c r="M14" i="9"/>
  <c r="M14" i="16" s="1"/>
  <c r="B14" i="9"/>
  <c r="H14" i="9"/>
  <c r="H14" i="16" s="1"/>
  <c r="L14" i="9"/>
  <c r="L14" i="16" s="1"/>
  <c r="E74" i="9"/>
  <c r="C9" i="9" s="1"/>
  <c r="F1" i="9" s="1"/>
  <c r="C13" i="9"/>
  <c r="C13" i="16" s="1"/>
  <c r="E13" i="16"/>
  <c r="G13" i="9"/>
  <c r="G13" i="16" s="1"/>
  <c r="K13" i="9"/>
  <c r="K13" i="16" s="1"/>
  <c r="O13" i="9"/>
  <c r="O13" i="16" s="1"/>
  <c r="B13" i="9"/>
  <c r="H13" i="9"/>
  <c r="H13" i="16" s="1"/>
  <c r="L13" i="9"/>
  <c r="L13" i="16" s="1"/>
  <c r="I13" i="9"/>
  <c r="I13" i="16" s="1"/>
  <c r="M13" i="9"/>
  <c r="M13" i="16" s="1"/>
  <c r="F13" i="9"/>
  <c r="F13" i="16" s="1"/>
  <c r="J13" i="9"/>
  <c r="J13" i="16" s="1"/>
  <c r="N13" i="9"/>
  <c r="N13" i="16" s="1"/>
  <c r="B21" i="16" l="1"/>
  <c r="A21" i="9"/>
  <c r="A20" i="9"/>
  <c r="B20" i="16"/>
  <c r="B19" i="16"/>
  <c r="A19" i="9"/>
  <c r="B18" i="16"/>
  <c r="A18" i="9"/>
  <c r="B17" i="16"/>
  <c r="A17" i="9"/>
  <c r="A16" i="9"/>
  <c r="B16" i="16"/>
  <c r="E74" i="16"/>
  <c r="C9" i="16" s="1"/>
  <c r="F1" i="16" s="1"/>
  <c r="B15" i="16"/>
  <c r="A15" i="9"/>
  <c r="A14" i="9"/>
  <c r="B14" i="16"/>
  <c r="A13" i="9"/>
  <c r="B13" i="16"/>
  <c r="P21" i="9" l="1"/>
  <c r="A21" i="16"/>
  <c r="A20" i="16"/>
  <c r="P20" i="9"/>
  <c r="A19" i="16"/>
  <c r="P19" i="9"/>
  <c r="P18" i="9"/>
  <c r="A18" i="16"/>
  <c r="P17" i="9"/>
  <c r="A17" i="16"/>
  <c r="A16" i="16"/>
  <c r="P16" i="9"/>
  <c r="A15" i="16"/>
  <c r="P15" i="9"/>
  <c r="A14" i="16"/>
  <c r="P14" i="9"/>
  <c r="A13" i="16"/>
  <c r="P13" i="9"/>
</calcChain>
</file>

<file path=xl/sharedStrings.xml><?xml version="1.0" encoding="utf-8"?>
<sst xmlns="http://schemas.openxmlformats.org/spreadsheetml/2006/main" count="4538" uniqueCount="1037">
  <si>
    <t>QTY</t>
  </si>
  <si>
    <t>UNIT</t>
  </si>
  <si>
    <t>RATE</t>
  </si>
  <si>
    <t>CODE</t>
  </si>
  <si>
    <t>DETAILS</t>
  </si>
  <si>
    <t>FREQ</t>
  </si>
  <si>
    <t>SUB-TOTAL</t>
  </si>
  <si>
    <t>Total</t>
  </si>
  <si>
    <t>Male</t>
  </si>
  <si>
    <t>Female</t>
  </si>
  <si>
    <t>Age Groups</t>
  </si>
  <si>
    <t>T5</t>
  </si>
  <si>
    <t>Exchange Rate</t>
  </si>
  <si>
    <t>AMOUNT GHC</t>
  </si>
  <si>
    <t>Please provide all additional information that will facilitate review and approval of this activity</t>
  </si>
  <si>
    <t>Acct</t>
  </si>
  <si>
    <t xml:space="preserve">Do not insert  line below this </t>
  </si>
  <si>
    <t>Objectives</t>
  </si>
  <si>
    <t>Expected Output</t>
  </si>
  <si>
    <t>Expected Outcome</t>
  </si>
  <si>
    <t>Other Collaborators</t>
  </si>
  <si>
    <t>Target Beneficiaries:</t>
  </si>
  <si>
    <t>DA</t>
  </si>
  <si>
    <t>Theme</t>
  </si>
  <si>
    <t>Budget Period</t>
  </si>
  <si>
    <t>Date</t>
  </si>
  <si>
    <t>Acct Code</t>
  </si>
  <si>
    <t>0-16</t>
  </si>
  <si>
    <t>above 65</t>
  </si>
  <si>
    <t>AMOUNT</t>
  </si>
  <si>
    <t>GHC</t>
  </si>
  <si>
    <t xml:space="preserve"> </t>
  </si>
  <si>
    <t>implemented By</t>
  </si>
  <si>
    <t>Total Cost in GHC</t>
  </si>
  <si>
    <t>Total Cost in GBP</t>
  </si>
  <si>
    <t>Cost Details</t>
  </si>
  <si>
    <t>Activity Income</t>
  </si>
  <si>
    <t>BUDGET EXCEEDED</t>
  </si>
  <si>
    <t>WITHIN BUDGET</t>
  </si>
  <si>
    <t>Priority:- Programme directly addresses the position, power and rights of women</t>
  </si>
  <si>
    <t>Enabling:- Women gaining resources and confidence</t>
  </si>
  <si>
    <t>Not Addressed:- Women's rights not addressed</t>
  </si>
  <si>
    <t>Participation:- Women and girls are involved</t>
  </si>
  <si>
    <t>Education</t>
  </si>
  <si>
    <t>October</t>
  </si>
  <si>
    <t>February</t>
  </si>
  <si>
    <t>Women's Rights</t>
  </si>
  <si>
    <t>GD000</t>
  </si>
  <si>
    <t>E0000</t>
  </si>
  <si>
    <t>HIV/AIDS</t>
  </si>
  <si>
    <t>HV000</t>
  </si>
  <si>
    <t>Food &amp; Hunger</t>
  </si>
  <si>
    <t>A0000</t>
  </si>
  <si>
    <t>Human Security</t>
  </si>
  <si>
    <t>HS000</t>
  </si>
  <si>
    <t>Governance</t>
  </si>
  <si>
    <t>G0000</t>
  </si>
  <si>
    <t>Programme Support (cross-cutting)</t>
  </si>
  <si>
    <t>PS000</t>
  </si>
  <si>
    <t>Programme Non-DA (Policy etc)</t>
  </si>
  <si>
    <t>PN000</t>
  </si>
  <si>
    <t>Information technology</t>
  </si>
  <si>
    <t>IT000</t>
  </si>
  <si>
    <t>Communications</t>
  </si>
  <si>
    <t>CO000</t>
  </si>
  <si>
    <t>Finance (excluding internal audit)</t>
  </si>
  <si>
    <t>FN000</t>
  </si>
  <si>
    <t>Office administration</t>
  </si>
  <si>
    <t>LS000</t>
  </si>
  <si>
    <t>Human resources</t>
  </si>
  <si>
    <t>HR000</t>
  </si>
  <si>
    <t>Impact assessment/shared learning</t>
  </si>
  <si>
    <t>IA000</t>
  </si>
  <si>
    <t>Directorate (only CD &amp; direct support staff)</t>
  </si>
  <si>
    <t>CD000</t>
  </si>
  <si>
    <t>Fund Raising Others</t>
  </si>
  <si>
    <t>FT000</t>
  </si>
  <si>
    <t>T1</t>
  </si>
  <si>
    <t>January</t>
  </si>
  <si>
    <t>March</t>
  </si>
  <si>
    <t>April</t>
  </si>
  <si>
    <t>May</t>
  </si>
  <si>
    <t>June</t>
  </si>
  <si>
    <t>July</t>
  </si>
  <si>
    <t>August</t>
  </si>
  <si>
    <t>September</t>
  </si>
  <si>
    <t>November</t>
  </si>
  <si>
    <t>December</t>
  </si>
  <si>
    <t>Communities:</t>
  </si>
  <si>
    <t>17-35</t>
  </si>
  <si>
    <t>36-65</t>
  </si>
  <si>
    <t>Cashflow</t>
  </si>
  <si>
    <t>WR</t>
  </si>
  <si>
    <t>Prepared by</t>
  </si>
  <si>
    <t>CHECK</t>
  </si>
  <si>
    <t>EPWTC</t>
  </si>
  <si>
    <t>T9</t>
  </si>
  <si>
    <t>Total Budget</t>
  </si>
  <si>
    <t>10002</t>
  </si>
  <si>
    <t>10003</t>
  </si>
  <si>
    <t>10004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</si>
  <si>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</si>
  <si>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</si>
  <si>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</si>
  <si>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</si>
  <si>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</si>
  <si>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</si>
  <si>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</si>
  <si>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</si>
  <si>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</si>
  <si>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</si>
  <si>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10201</t>
  </si>
  <si>
    <t>10202</t>
  </si>
  <si>
    <t>APWNA</t>
  </si>
  <si>
    <t>APWNB</t>
  </si>
  <si>
    <t>APWNC</t>
  </si>
  <si>
    <t>APWND</t>
  </si>
  <si>
    <t>APWNG</t>
  </si>
  <si>
    <t>APWNI</t>
  </si>
  <si>
    <t>APWNM</t>
  </si>
  <si>
    <t>APWNR</t>
  </si>
  <si>
    <t>APWNS</t>
  </si>
  <si>
    <t>APWNW</t>
  </si>
  <si>
    <t>APWOA</t>
  </si>
  <si>
    <t>APWOB</t>
  </si>
  <si>
    <t>APWOC</t>
  </si>
  <si>
    <t>APWOD</t>
  </si>
  <si>
    <t>APWOG</t>
  </si>
  <si>
    <t>EPWOM</t>
  </si>
  <si>
    <t>EPWOP</t>
  </si>
  <si>
    <t>EPWOR</t>
  </si>
  <si>
    <t>EPWOS</t>
  </si>
  <si>
    <t>EPWOW</t>
  </si>
  <si>
    <t>EPWTB</t>
  </si>
  <si>
    <t>EPWTD</t>
  </si>
  <si>
    <t>EPWTG</t>
  </si>
  <si>
    <t>EPWTI</t>
  </si>
  <si>
    <t>EPWTM</t>
  </si>
  <si>
    <t>EPWTR</t>
  </si>
  <si>
    <t>EPWTS</t>
  </si>
  <si>
    <t>EPWTW</t>
  </si>
  <si>
    <t>EPWWB</t>
  </si>
  <si>
    <t>EPWWC</t>
  </si>
  <si>
    <t>EPWWD</t>
  </si>
  <si>
    <t>EPWWI</t>
  </si>
  <si>
    <t>EPWWM</t>
  </si>
  <si>
    <t>EPWWP</t>
  </si>
  <si>
    <t>EPWWR</t>
  </si>
  <si>
    <t>EPWWS</t>
  </si>
  <si>
    <t>EPWWW</t>
  </si>
  <si>
    <t>GPWNB</t>
  </si>
  <si>
    <t>GPWNC</t>
  </si>
  <si>
    <t>GPWND</t>
  </si>
  <si>
    <t>GPWNI</t>
  </si>
  <si>
    <t>GPWNM</t>
  </si>
  <si>
    <t>GPWNR</t>
  </si>
  <si>
    <t>GPWNW</t>
  </si>
  <si>
    <t>GPWOB</t>
  </si>
  <si>
    <t>GPWOC</t>
  </si>
  <si>
    <t>GPWOD</t>
  </si>
  <si>
    <t>GPWOI</t>
  </si>
  <si>
    <t>GPWOM</t>
  </si>
  <si>
    <t>GPWOR</t>
  </si>
  <si>
    <t>GPWOW</t>
  </si>
  <si>
    <t>GPWTB</t>
  </si>
  <si>
    <t>GPWTC</t>
  </si>
  <si>
    <t>GPWTD</t>
  </si>
  <si>
    <t>GPWTI</t>
  </si>
  <si>
    <t>GPWTM</t>
  </si>
  <si>
    <t>GPWTR</t>
  </si>
  <si>
    <t>GPWTW</t>
  </si>
  <si>
    <t>GPWWB</t>
  </si>
  <si>
    <t>GPWWC</t>
  </si>
  <si>
    <t>GPWWD</t>
  </si>
  <si>
    <t>GPWWI</t>
  </si>
  <si>
    <t>GPWWM</t>
  </si>
  <si>
    <t>GPWWR</t>
  </si>
  <si>
    <t>GPWWW</t>
  </si>
  <si>
    <t>HPWNB</t>
  </si>
  <si>
    <t>HPWNC</t>
  </si>
  <si>
    <t>HPWND</t>
  </si>
  <si>
    <t>HPWNG</t>
  </si>
  <si>
    <t>HPWNI</t>
  </si>
  <si>
    <t>HPWNM</t>
  </si>
  <si>
    <t>HPWNR</t>
  </si>
  <si>
    <t>HPWNS</t>
  </si>
  <si>
    <t>HPWNW</t>
  </si>
  <si>
    <t>HPWOB</t>
  </si>
  <si>
    <t>HPWOC</t>
  </si>
  <si>
    <t>HPWOD</t>
  </si>
  <si>
    <t>HPWOG</t>
  </si>
  <si>
    <t>HPWOI</t>
  </si>
  <si>
    <t>HPWOM</t>
  </si>
  <si>
    <t>HPWOR</t>
  </si>
  <si>
    <t>HPWOS</t>
  </si>
  <si>
    <t>HPWOW</t>
  </si>
  <si>
    <t>HPWTB</t>
  </si>
  <si>
    <t>HPWTC</t>
  </si>
  <si>
    <t>HPWTD</t>
  </si>
  <si>
    <t>HPWTG</t>
  </si>
  <si>
    <t>HPWTI</t>
  </si>
  <si>
    <t>HPWTM</t>
  </si>
  <si>
    <t>HPWTR</t>
  </si>
  <si>
    <t>HPWTS</t>
  </si>
  <si>
    <t>HPWTW</t>
  </si>
  <si>
    <t>HPWWB</t>
  </si>
  <si>
    <t>HPWWC</t>
  </si>
  <si>
    <t>HPWWD</t>
  </si>
  <si>
    <t>HPWWG</t>
  </si>
  <si>
    <t>HPWWI</t>
  </si>
  <si>
    <t>HPWWM</t>
  </si>
  <si>
    <t>HPWWR</t>
  </si>
  <si>
    <t>HPWWS</t>
  </si>
  <si>
    <t>HPWWW</t>
  </si>
  <si>
    <t>M0000</t>
  </si>
  <si>
    <t>MCIAA</t>
  </si>
  <si>
    <t>MCIAB</t>
  </si>
  <si>
    <t>MCIAC</t>
  </si>
  <si>
    <t>MCIAD</t>
  </si>
  <si>
    <t>MCIBA</t>
  </si>
  <si>
    <t>MCIBB</t>
  </si>
  <si>
    <t>MCIBC</t>
  </si>
  <si>
    <t>MCICA</t>
  </si>
  <si>
    <t>MCICB</t>
  </si>
  <si>
    <t>MCICC</t>
  </si>
  <si>
    <t>MCICD</t>
  </si>
  <si>
    <t>MCICE</t>
  </si>
  <si>
    <t>MCIDA</t>
  </si>
  <si>
    <t>MCIDB</t>
  </si>
  <si>
    <t>MCIDC</t>
  </si>
  <si>
    <t>MCIDD</t>
  </si>
  <si>
    <t>MCIDE</t>
  </si>
  <si>
    <t>MCIDF</t>
  </si>
  <si>
    <t>MCIEA</t>
  </si>
  <si>
    <t>MCIEB</t>
  </si>
  <si>
    <t>MCIEC</t>
  </si>
  <si>
    <t>MCIED</t>
  </si>
  <si>
    <t>MCIEE</t>
  </si>
  <si>
    <t>MFLDA</t>
  </si>
  <si>
    <t>MNAEB</t>
  </si>
  <si>
    <t>PANRA</t>
  </si>
  <si>
    <t>PCSPA</t>
  </si>
  <si>
    <t>PDCID</t>
  </si>
  <si>
    <t>PMTRA</t>
  </si>
  <si>
    <t>PPORA</t>
  </si>
  <si>
    <t>PRWNB</t>
  </si>
  <si>
    <t>PRWNC</t>
  </si>
  <si>
    <t>PRWND</t>
  </si>
  <si>
    <t>PRWNG</t>
  </si>
  <si>
    <t>PRWNI</t>
  </si>
  <si>
    <t>PRWNM</t>
  </si>
  <si>
    <t>PRWNR</t>
  </si>
  <si>
    <t>PRWNS</t>
  </si>
  <si>
    <t>PRWNW</t>
  </si>
  <si>
    <t>PRWOB</t>
  </si>
  <si>
    <t>PRWOC</t>
  </si>
  <si>
    <t>PRWOD</t>
  </si>
  <si>
    <t>PRWOG</t>
  </si>
  <si>
    <t>PRWOI</t>
  </si>
  <si>
    <t>PRWOM</t>
  </si>
  <si>
    <t>PRWOR</t>
  </si>
  <si>
    <t>PRWOS</t>
  </si>
  <si>
    <t>PRWOW</t>
  </si>
  <si>
    <t>PRWTB</t>
  </si>
  <si>
    <t>PRWTC</t>
  </si>
  <si>
    <t>PRWTD</t>
  </si>
  <si>
    <t>PRWTG</t>
  </si>
  <si>
    <t>PRWTI</t>
  </si>
  <si>
    <t>PRWTM</t>
  </si>
  <si>
    <t>PRWTR</t>
  </si>
  <si>
    <t>PRWTS</t>
  </si>
  <si>
    <t>PRWTW</t>
  </si>
  <si>
    <t>PRWWB</t>
  </si>
  <si>
    <t>PRWWC</t>
  </si>
  <si>
    <t>PRWWD</t>
  </si>
  <si>
    <t>PRWWG</t>
  </si>
  <si>
    <t>PRWWI</t>
  </si>
  <si>
    <t>PRWWM</t>
  </si>
  <si>
    <t>PRWWR</t>
  </si>
  <si>
    <t>PRWWS</t>
  </si>
  <si>
    <t>PRWWW</t>
  </si>
  <si>
    <t>R0000</t>
  </si>
  <si>
    <t>RRRB</t>
  </si>
  <si>
    <t>RRRRA</t>
  </si>
  <si>
    <t>RRRRB</t>
  </si>
  <si>
    <t>RRRRC</t>
  </si>
  <si>
    <t>RRRRD</t>
  </si>
  <si>
    <t>RRRRE</t>
  </si>
  <si>
    <t>SNGOA</t>
  </si>
  <si>
    <t>VPWNB</t>
  </si>
  <si>
    <t>VPWNC</t>
  </si>
  <si>
    <t>VPWND</t>
  </si>
  <si>
    <t>VPWNG</t>
  </si>
  <si>
    <t>VPWNI</t>
  </si>
  <si>
    <t>VPWNM</t>
  </si>
  <si>
    <t>VPWNR</t>
  </si>
  <si>
    <t>VPWNS</t>
  </si>
  <si>
    <t>VPWNW</t>
  </si>
  <si>
    <t>VPWOB</t>
  </si>
  <si>
    <t>VPWOC</t>
  </si>
  <si>
    <t>VPWOD</t>
  </si>
  <si>
    <t>VPWOI</t>
  </si>
  <si>
    <t>VPWOM</t>
  </si>
  <si>
    <t>VPWOP</t>
  </si>
  <si>
    <t>VPWOR</t>
  </si>
  <si>
    <t>VPWOS</t>
  </si>
  <si>
    <t>VPWOW</t>
  </si>
  <si>
    <t>VPWTB</t>
  </si>
  <si>
    <t>VPWTC</t>
  </si>
  <si>
    <t>VPWTD</t>
  </si>
  <si>
    <t>VPWTG</t>
  </si>
  <si>
    <t>VPWTI</t>
  </si>
  <si>
    <t>VPWTM</t>
  </si>
  <si>
    <t>VPWTR</t>
  </si>
  <si>
    <t>VPWTS</t>
  </si>
  <si>
    <t>VPWTW</t>
  </si>
  <si>
    <t>VPWWB</t>
  </si>
  <si>
    <t>VPWWC</t>
  </si>
  <si>
    <t>VPWWD</t>
  </si>
  <si>
    <t>VPWWG</t>
  </si>
  <si>
    <t>VPWWI</t>
  </si>
  <si>
    <t>VPWWM</t>
  </si>
  <si>
    <t>VPWWR</t>
  </si>
  <si>
    <t>VPWWS</t>
  </si>
  <si>
    <t>VPWWW</t>
  </si>
  <si>
    <t>VRAVA</t>
  </si>
  <si>
    <t>VRAVB</t>
  </si>
  <si>
    <t>VRAVC</t>
  </si>
  <si>
    <t>VRAVD</t>
  </si>
  <si>
    <t>VRAVE</t>
  </si>
  <si>
    <t>VRAVF</t>
  </si>
  <si>
    <t>VRAVG</t>
  </si>
  <si>
    <t>VRAVH</t>
  </si>
  <si>
    <t>VRAVI</t>
  </si>
  <si>
    <t>VRAVJ</t>
  </si>
  <si>
    <t>VRAVK</t>
  </si>
  <si>
    <t>VRAVL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</si>
  <si>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</si>
  <si>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</si>
  <si>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</si>
  <si>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</si>
  <si>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</si>
  <si>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</si>
  <si>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</si>
  <si>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</si>
  <si>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</si>
  <si>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</si>
  <si>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</si>
  <si>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</si>
  <si>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</si>
  <si>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</si>
  <si>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</si>
  <si>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Activity Description:</t>
  </si>
  <si>
    <t>Cashflow Period:</t>
  </si>
  <si>
    <t>ACCT</t>
  </si>
  <si>
    <t>T7</t>
  </si>
  <si>
    <t>T0</t>
  </si>
  <si>
    <t xml:space="preserve"> COST OF THIS ACTIVITY</t>
  </si>
  <si>
    <t>T8</t>
  </si>
  <si>
    <t>Funding Alloc (T3)</t>
  </si>
  <si>
    <t>Donor (T4)</t>
  </si>
  <si>
    <t>T3</t>
  </si>
  <si>
    <t>T4</t>
  </si>
  <si>
    <t>0</t>
  </si>
  <si>
    <t>A01</t>
  </si>
  <si>
    <t>GHANA NATIONAL EDUC. CAMP.ACC</t>
  </si>
  <si>
    <t>A02</t>
  </si>
  <si>
    <t>WiLDAF-ACCRA</t>
  </si>
  <si>
    <t>A05</t>
  </si>
  <si>
    <t>CEDEP</t>
  </si>
  <si>
    <t>A06</t>
  </si>
  <si>
    <t>Ministry of Education-Accra</t>
  </si>
  <si>
    <t>A07</t>
  </si>
  <si>
    <t>ARK FOUNDATION</t>
  </si>
  <si>
    <t>A12</t>
  </si>
  <si>
    <t>AIDS ACTION CLUB</t>
  </si>
  <si>
    <t>A13</t>
  </si>
  <si>
    <t>WAAF</t>
  </si>
  <si>
    <t>A14</t>
  </si>
  <si>
    <t>WISDOM ASSOCIATION</t>
  </si>
  <si>
    <t>A18</t>
  </si>
  <si>
    <t>GIRLS EDUCATION</t>
  </si>
  <si>
    <t>A19</t>
  </si>
  <si>
    <t>TEACHER EDUCATION DIV. GES</t>
  </si>
  <si>
    <t>A39</t>
  </si>
  <si>
    <t>Northern Ghana Net. Dev</t>
  </si>
  <si>
    <t>A40</t>
  </si>
  <si>
    <t>GAWU</t>
  </si>
  <si>
    <t>A41</t>
  </si>
  <si>
    <t>ABANTU</t>
  </si>
  <si>
    <t>A43</t>
  </si>
  <si>
    <t>BURKINA FASO</t>
  </si>
  <si>
    <t>A44</t>
  </si>
  <si>
    <t>PAMOJA GHANA</t>
  </si>
  <si>
    <t>A50</t>
  </si>
  <si>
    <t>LEGAL RESOURCE CENTRE-LRC</t>
  </si>
  <si>
    <t>K24</t>
  </si>
  <si>
    <t>MOFA-NKORANZA DISTRICT</t>
  </si>
  <si>
    <t>K26</t>
  </si>
  <si>
    <t>CAD</t>
  </si>
  <si>
    <t>K27</t>
  </si>
  <si>
    <t>Centre for Sustanable Develop</t>
  </si>
  <si>
    <t>N01</t>
  </si>
  <si>
    <t>GES-NANUMBA</t>
  </si>
  <si>
    <t>N02</t>
  </si>
  <si>
    <t>NANUMBA DIST. ASSEMBLY</t>
  </si>
  <si>
    <t>N03</t>
  </si>
  <si>
    <t>MOFA-NANUMBA DFA</t>
  </si>
  <si>
    <t>N17</t>
  </si>
  <si>
    <t>GRAMEEN GHANA</t>
  </si>
  <si>
    <t>P01</t>
  </si>
  <si>
    <t>MAATA-N-TUDU-DA4</t>
  </si>
  <si>
    <t>P05</t>
  </si>
  <si>
    <t>NFED TAMALE</t>
  </si>
  <si>
    <t>P08</t>
  </si>
  <si>
    <t>URBANET</t>
  </si>
  <si>
    <t>P09</t>
  </si>
  <si>
    <t>NORSAAC</t>
  </si>
  <si>
    <t>R01</t>
  </si>
  <si>
    <t>BEWDA-RAVI</t>
  </si>
  <si>
    <t>R02</t>
  </si>
  <si>
    <t>CEDEP-RAVI</t>
  </si>
  <si>
    <t>R03</t>
  </si>
  <si>
    <t>CEPIL</t>
  </si>
  <si>
    <t>R04</t>
  </si>
  <si>
    <t>CIKOD</t>
  </si>
  <si>
    <t>R05</t>
  </si>
  <si>
    <t>Forest Watch Ghana</t>
  </si>
  <si>
    <t>R06</t>
  </si>
  <si>
    <t>Ghana Commutiy Radio Network</t>
  </si>
  <si>
    <t>R07</t>
  </si>
  <si>
    <t>Institute of Policy Alternativ</t>
  </si>
  <si>
    <t>R08</t>
  </si>
  <si>
    <t>LAWA Ghana Alumnae Inc</t>
  </si>
  <si>
    <t>R09</t>
  </si>
  <si>
    <t>Legal Resorce Centre</t>
  </si>
  <si>
    <t>R10</t>
  </si>
  <si>
    <t>Coalation for Domestic violenc</t>
  </si>
  <si>
    <t>R11</t>
  </si>
  <si>
    <t>Network of Civil Unions</t>
  </si>
  <si>
    <t>R12</t>
  </si>
  <si>
    <t>The Ark Foundation-RAVI</t>
  </si>
  <si>
    <t>R13</t>
  </si>
  <si>
    <t>Federation of the Disabled</t>
  </si>
  <si>
    <t>R14</t>
  </si>
  <si>
    <t>Simli Aid</t>
  </si>
  <si>
    <t>R15</t>
  </si>
  <si>
    <t>WACAM</t>
  </si>
  <si>
    <t>R16</t>
  </si>
  <si>
    <t>Participatory Development Ass.</t>
  </si>
  <si>
    <t>R17</t>
  </si>
  <si>
    <t>FRR-UK</t>
  </si>
  <si>
    <t>R18</t>
  </si>
  <si>
    <t>Centre for Democratic Develop.</t>
  </si>
  <si>
    <t>R19</t>
  </si>
  <si>
    <t>Public Agenda</t>
  </si>
  <si>
    <t>R20</t>
  </si>
  <si>
    <t>Ishan Foundation</t>
  </si>
  <si>
    <t>R21</t>
  </si>
  <si>
    <t>Social Support Foundation</t>
  </si>
  <si>
    <t>R22</t>
  </si>
  <si>
    <t>ProNet North</t>
  </si>
  <si>
    <t>R23</t>
  </si>
  <si>
    <t>Christain Council of Ghana</t>
  </si>
  <si>
    <t>R24</t>
  </si>
  <si>
    <t>Ghanaian Danish Communit Asso</t>
  </si>
  <si>
    <t>R25</t>
  </si>
  <si>
    <t>RAVI External Consultants</t>
  </si>
  <si>
    <t>S01</t>
  </si>
  <si>
    <t>SISSALA DIST ASSEMBLY</t>
  </si>
  <si>
    <t>S02</t>
  </si>
  <si>
    <t>RAAP-DA5</t>
  </si>
  <si>
    <t>S04</t>
  </si>
  <si>
    <t>TUDRIDEP-DA4</t>
  </si>
  <si>
    <t>S06</t>
  </si>
  <si>
    <t>TECHNOSERVE-DA5</t>
  </si>
  <si>
    <t>S10</t>
  </si>
  <si>
    <t>MIN OF AGRIC TUMU</t>
  </si>
  <si>
    <t>S11</t>
  </si>
  <si>
    <t>GHANA EDUC SERVICE-DA5</t>
  </si>
  <si>
    <t>S14</t>
  </si>
  <si>
    <t>REGIONAL CORDINT. COUNCIL-DFA4</t>
  </si>
  <si>
    <t>S15</t>
  </si>
  <si>
    <t>REGIONAL EDUCT. SERVICE-DFA4</t>
  </si>
  <si>
    <t>S16</t>
  </si>
  <si>
    <t>WA DISTRICT ASSEMBLY</t>
  </si>
  <si>
    <t>S17</t>
  </si>
  <si>
    <t>LAWRA DISTRICT ASSEMBLY</t>
  </si>
  <si>
    <t>S18</t>
  </si>
  <si>
    <t>NADOWLI DISTRICT ASSEMBLY</t>
  </si>
  <si>
    <t>S22</t>
  </si>
  <si>
    <t>DOVSU-SISALA</t>
  </si>
  <si>
    <t>S23</t>
  </si>
  <si>
    <t>GENDER NETWORK</t>
  </si>
  <si>
    <t>S25</t>
  </si>
  <si>
    <t>ASUDEV</t>
  </si>
  <si>
    <t>S26</t>
  </si>
  <si>
    <t>COMMUNITY AID FOR RURAL DEV'T</t>
  </si>
  <si>
    <t>U02</t>
  </si>
  <si>
    <t>TAMALE MUNICIPAL ASSEMBLY</t>
  </si>
  <si>
    <t>U03</t>
  </si>
  <si>
    <t>MIN OF FOOD &amp; AGRIC - TAMALE</t>
  </si>
  <si>
    <t>U04</t>
  </si>
  <si>
    <t>GHANA EDUC SERVICE-DA3</t>
  </si>
  <si>
    <t>U06</t>
  </si>
  <si>
    <t>CALID-DA3</t>
  </si>
  <si>
    <t>U07</t>
  </si>
  <si>
    <t>YOUTH ALIVE-</t>
  </si>
  <si>
    <t>U11</t>
  </si>
  <si>
    <t>SCOPE</t>
  </si>
  <si>
    <t>V01</t>
  </si>
  <si>
    <t>NETWORK OF COMMUNITIES IN DEVE</t>
  </si>
  <si>
    <t>V02</t>
  </si>
  <si>
    <t>WOMEN'S RIGHT ADVOC. NETWORK</t>
  </si>
  <si>
    <t>Z01</t>
  </si>
  <si>
    <t>BAWKU WEST DIST ASSEMBLY</t>
  </si>
  <si>
    <t>Z02</t>
  </si>
  <si>
    <t>BEWDA-DA1</t>
  </si>
  <si>
    <t>Z03</t>
  </si>
  <si>
    <t>CODI-DA1</t>
  </si>
  <si>
    <t>Z04</t>
  </si>
  <si>
    <t>MOFA ZEBILLA</t>
  </si>
  <si>
    <t>Z08</t>
  </si>
  <si>
    <t>G E S ZEBILLA</t>
  </si>
  <si>
    <t>Z11</t>
  </si>
  <si>
    <t>BAWKU EAST DIST. ASSEMBLY</t>
  </si>
  <si>
    <t>Z12</t>
  </si>
  <si>
    <t>REGIONAL CORDINATING COUNCIL</t>
  </si>
  <si>
    <t>Z13</t>
  </si>
  <si>
    <t>BUILSA DISTRICT ASSEMBLY</t>
  </si>
  <si>
    <t>Z14</t>
  </si>
  <si>
    <t>KASENA-NANKANA DIST.ASSEMBLY</t>
  </si>
  <si>
    <t>ASP</t>
  </si>
  <si>
    <t>Apodabogo School Project</t>
  </si>
  <si>
    <t>BCP</t>
  </si>
  <si>
    <t>Behaviour Change-HIV/AIDS Prev</t>
  </si>
  <si>
    <t>CRE</t>
  </si>
  <si>
    <t>CHILDREN RIGHT IN EDUCATION</t>
  </si>
  <si>
    <t>EPG</t>
  </si>
  <si>
    <t>Education Project in Ghana</t>
  </si>
  <si>
    <t>FDS</t>
  </si>
  <si>
    <t>Foodspan Ghana</t>
  </si>
  <si>
    <t>FLO</t>
  </si>
  <si>
    <t>GHANA FLOW PROJECT</t>
  </si>
  <si>
    <t>GED</t>
  </si>
  <si>
    <t>GHANA GIRLS EDUCATION PROJECT</t>
  </si>
  <si>
    <t>HDF</t>
  </si>
  <si>
    <t>Human Dignity Foundation</t>
  </si>
  <si>
    <t>INF</t>
  </si>
  <si>
    <t>INFLUENCING FUND</t>
  </si>
  <si>
    <t>KYE</t>
  </si>
  <si>
    <t>KYEKYEWERE SCH PROJ</t>
  </si>
  <si>
    <t>LGN</t>
  </si>
  <si>
    <t>Local Governance Network</t>
  </si>
  <si>
    <t>NIC</t>
  </si>
  <si>
    <t>NICK &amp; SOPHIE SCHOOL PROJECT</t>
  </si>
  <si>
    <t>RBF</t>
  </si>
  <si>
    <t>ROCKEFELLER BROTHER FUND</t>
  </si>
  <si>
    <t>SCP</t>
  </si>
  <si>
    <t>STRATEGIC CRISIS PROJECT</t>
  </si>
  <si>
    <t>ULP</t>
  </si>
  <si>
    <t>UNDP LIVELIHOOD PROJECT</t>
  </si>
  <si>
    <t>VAG</t>
  </si>
  <si>
    <t>VOILENCE AGAINST GIRLS IN SCH.</t>
  </si>
  <si>
    <t>EM</t>
  </si>
  <si>
    <t>FF</t>
  </si>
  <si>
    <t>FR</t>
  </si>
  <si>
    <t>FT</t>
  </si>
  <si>
    <t>GF</t>
  </si>
  <si>
    <t>NF</t>
  </si>
  <si>
    <t>NS</t>
  </si>
  <si>
    <t>R</t>
  </si>
  <si>
    <t>U</t>
  </si>
  <si>
    <t>BL</t>
  </si>
  <si>
    <t>BIG LOTTERY FUND</t>
  </si>
  <si>
    <t>CH</t>
  </si>
  <si>
    <t>CANADIAN HIGH COMMISSION</t>
  </si>
  <si>
    <t>CM</t>
  </si>
  <si>
    <t>COMIC RELIEF</t>
  </si>
  <si>
    <t>DD</t>
  </si>
  <si>
    <t>DFID</t>
  </si>
  <si>
    <t>EU</t>
  </si>
  <si>
    <t>EUROPEAN COMMUNITY</t>
  </si>
  <si>
    <t>GA</t>
  </si>
  <si>
    <t>GHANA AIDS COMMISSION</t>
  </si>
  <si>
    <t>GZ</t>
  </si>
  <si>
    <t>GTZ</t>
  </si>
  <si>
    <t>HF</t>
  </si>
  <si>
    <t>HEWLITT FOUNDATION</t>
  </si>
  <si>
    <t>IE</t>
  </si>
  <si>
    <t>INTERNATIONAL EDUC UNIT</t>
  </si>
  <si>
    <t>IF</t>
  </si>
  <si>
    <t>INGRAM FUND</t>
  </si>
  <si>
    <t>IR</t>
  </si>
  <si>
    <t>IRISHAID</t>
  </si>
  <si>
    <t>JI</t>
  </si>
  <si>
    <t>JAPANESE INTERNATIONAL CORP</t>
  </si>
  <si>
    <t>OX</t>
  </si>
  <si>
    <t>OXFAM</t>
  </si>
  <si>
    <t>SL</t>
  </si>
  <si>
    <t>STAR LIZARD</t>
  </si>
  <si>
    <t>UP</t>
  </si>
  <si>
    <t>UNDP</t>
  </si>
  <si>
    <t>WB</t>
  </si>
  <si>
    <t>WORLD BANK</t>
  </si>
  <si>
    <t>No Promise Addressed</t>
  </si>
  <si>
    <t>Women's Land Rights</t>
  </si>
  <si>
    <t>P02</t>
  </si>
  <si>
    <t>Sustainable Agriculture</t>
  </si>
  <si>
    <t>P03</t>
  </si>
  <si>
    <t>Public Service Accountability</t>
  </si>
  <si>
    <t>P04</t>
  </si>
  <si>
    <t>Redistributive Resourcing</t>
  </si>
  <si>
    <t>Education for Girls &amp; Boys</t>
  </si>
  <si>
    <t>P06</t>
  </si>
  <si>
    <t>Youth Leadership</t>
  </si>
  <si>
    <t>P07</t>
  </si>
  <si>
    <t>Resilience to Conflicts&amp; D'ter</t>
  </si>
  <si>
    <t>Responding to Disasters</t>
  </si>
  <si>
    <t>Women's &amp; Girls' Control Body</t>
  </si>
  <si>
    <t>P10</t>
  </si>
  <si>
    <t>Women Centred Economic Alterna</t>
  </si>
  <si>
    <t>ActionAid</t>
  </si>
  <si>
    <t>Sponz Funds</t>
  </si>
  <si>
    <t>T6</t>
  </si>
  <si>
    <t>Activity No (T9)</t>
  </si>
  <si>
    <t>"People's Action" Promise (T8)</t>
  </si>
  <si>
    <t>To be implemented by (T7):</t>
  </si>
  <si>
    <r>
      <t xml:space="preserve">check that there are no </t>
    </r>
    <r>
      <rPr>
        <sz val="12"/>
        <rFont val="Arial"/>
        <family val="2"/>
      </rPr>
      <t>blanks</t>
    </r>
    <r>
      <rPr>
        <sz val="12"/>
        <color indexed="10"/>
        <rFont val="Arial"/>
        <family val="2"/>
      </rPr>
      <t xml:space="preserve"> and </t>
    </r>
    <r>
      <rPr>
        <sz val="12"/>
        <rFont val="Arial"/>
        <family val="2"/>
      </rPr>
      <t>errors</t>
    </r>
    <r>
      <rPr>
        <sz val="12"/>
        <color indexed="10"/>
        <rFont val="Arial"/>
        <family val="2"/>
      </rPr>
      <t xml:space="preserve"> here</t>
    </r>
  </si>
  <si>
    <t>Allocation in GHC</t>
  </si>
  <si>
    <t>Allocation in GBP</t>
  </si>
  <si>
    <t>LRP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</si>
  <si>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</si>
  <si>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</si>
  <si>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</si>
  <si>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</si>
  <si>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</si>
  <si>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</si>
  <si>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</si>
  <si>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</si>
  <si>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</si>
  <si>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</si>
  <si>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</si>
  <si>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</si>
  <si>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</si>
  <si>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</si>
  <si>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</si>
  <si>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</si>
  <si>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</si>
  <si>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</si>
  <si>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</si>
  <si>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</si>
  <si>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</si>
  <si>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</si>
  <si>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</si>
  <si>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</si>
  <si>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</si>
  <si>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</si>
  <si>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</si>
  <si>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</si>
  <si>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</si>
  <si>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</si>
  <si>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</si>
  <si>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</si>
  <si>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</si>
  <si>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</si>
  <si>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</si>
  <si>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</si>
  <si>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</si>
  <si>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</si>
  <si>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</si>
  <si>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</si>
  <si>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</si>
  <si>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</si>
  <si>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</si>
  <si>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</si>
  <si>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</si>
  <si>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</si>
  <si>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</si>
  <si>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</si>
  <si>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</si>
  <si>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</si>
  <si>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</si>
  <si>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</si>
  <si>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</si>
  <si>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</si>
  <si>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</si>
  <si>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</si>
  <si>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</si>
  <si>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</si>
  <si>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</si>
  <si>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</si>
  <si>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</si>
  <si>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</si>
  <si>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</si>
  <si>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</si>
  <si>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</si>
  <si>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</si>
  <si>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</si>
  <si>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</si>
  <si>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</si>
  <si>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</si>
  <si>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</si>
  <si>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</si>
  <si>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</si>
  <si>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</si>
  <si>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</si>
  <si>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FR000</t>
  </si>
  <si>
    <t>10203</t>
  </si>
  <si>
    <t>10204</t>
  </si>
  <si>
    <t>10205</t>
  </si>
  <si>
    <t>10206</t>
  </si>
  <si>
    <t>10207</t>
  </si>
  <si>
    <t>10208</t>
  </si>
  <si>
    <t>10301</t>
  </si>
  <si>
    <t>10302</t>
  </si>
  <si>
    <t>10303</t>
  </si>
  <si>
    <t>10304</t>
  </si>
  <si>
    <t>10305</t>
  </si>
  <si>
    <t>10306</t>
  </si>
  <si>
    <t>10401</t>
  </si>
  <si>
    <t>10402</t>
  </si>
  <si>
    <t>10403</t>
  </si>
  <si>
    <t>10404</t>
  </si>
  <si>
    <t>10405</t>
  </si>
  <si>
    <t>10501</t>
  </si>
  <si>
    <t>10502</t>
  </si>
  <si>
    <t>10503</t>
  </si>
  <si>
    <t>10504</t>
  </si>
  <si>
    <t>10505</t>
  </si>
  <si>
    <t>10506</t>
  </si>
  <si>
    <t>106</t>
  </si>
  <si>
    <t>10601</t>
  </si>
  <si>
    <t>10602</t>
  </si>
  <si>
    <t>10701</t>
  </si>
  <si>
    <t>10702</t>
  </si>
  <si>
    <t>108</t>
  </si>
  <si>
    <t>109</t>
  </si>
  <si>
    <t>110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</si>
  <si>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</si>
  <si>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</si>
  <si>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</si>
  <si>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</si>
  <si>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</si>
  <si>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</si>
  <si>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</si>
  <si>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</si>
  <si>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</si>
  <si>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</si>
  <si>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</si>
  <si>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</si>
  <si>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</si>
  <si>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</si>
  <si>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111</t>
  </si>
  <si>
    <t>112</t>
  </si>
  <si>
    <t>Name of Project (T0)</t>
  </si>
  <si>
    <t>Aide et Action-Niger</t>
  </si>
  <si>
    <t>SOS CRAC-GRN-SAHEL</t>
  </si>
  <si>
    <t>AAIG NIGER</t>
  </si>
  <si>
    <t>GENDER CENTRE</t>
  </si>
  <si>
    <t>ISSER</t>
  </si>
  <si>
    <t>FOODSPAN</t>
  </si>
  <si>
    <t>BOLGA DIST ASSEMBLY-DA6</t>
  </si>
  <si>
    <t>Bolga Dist.Agric Dev Unit-DA6</t>
  </si>
  <si>
    <t>BONATADU-DA6</t>
  </si>
  <si>
    <t>G E S BOLGA-DA6</t>
  </si>
  <si>
    <t>WIDOWS &amp; ORPHANS MINIST-DA6</t>
  </si>
  <si>
    <t>Talensi Nabdam Dist Assembly</t>
  </si>
  <si>
    <t>SABOBA CHEREPONI DIS ASS</t>
  </si>
  <si>
    <t>Ghana Education Service-DA2</t>
  </si>
  <si>
    <t>MOFA - CHEREPONI</t>
  </si>
  <si>
    <t>OTHER PARTNERS</t>
  </si>
  <si>
    <t>NECIDA</t>
  </si>
  <si>
    <t>SONGTABA</t>
  </si>
  <si>
    <t>MOFA-GA DIST.</t>
  </si>
  <si>
    <t>UCID-GA DIST</t>
  </si>
  <si>
    <t>Development Action Association</t>
  </si>
  <si>
    <t>Gender Advocacy Network</t>
  </si>
  <si>
    <t>Ghana Education Service-DA8</t>
  </si>
  <si>
    <t>SOCIAL IMPROVEMENT DEV AGENCY</t>
  </si>
  <si>
    <t>JIRAPA LAMBUSSIE DIST ASSEMBLY</t>
  </si>
  <si>
    <t>MOFA-DA9</t>
  </si>
  <si>
    <t>GES-DA9</t>
  </si>
  <si>
    <t>RAAP-DA9</t>
  </si>
  <si>
    <t>Lawra Nutrition Centre</t>
  </si>
  <si>
    <t>Centre for Empowerment Vul-DA7</t>
  </si>
  <si>
    <t>Asutifi Dist. Assembly</t>
  </si>
  <si>
    <t>NFED  ASUTIFI</t>
  </si>
  <si>
    <t>MOFA  ASUTIFI</t>
  </si>
  <si>
    <t>G E S  ASUTIFI</t>
  </si>
  <si>
    <t>NADMO    ASUTIFI</t>
  </si>
  <si>
    <t>DOTHEBAA-DA7</t>
  </si>
  <si>
    <t>BANGO-DA8</t>
  </si>
  <si>
    <t>HUMAN DEV'T FOCUS-DA7</t>
  </si>
  <si>
    <t>GES JAMAN DISTRICT-DA7</t>
  </si>
  <si>
    <t>ASUNAFO DISTRICT ASSEMBLY</t>
  </si>
  <si>
    <t>DORMAA DISTRICT ASSEMBLY</t>
  </si>
  <si>
    <t>JAMAN DISTRICT ASSEMBLY</t>
  </si>
  <si>
    <t>NKORANZA DISTRICT ASSEMBLY</t>
  </si>
  <si>
    <t>NCWD-BARDP</t>
  </si>
  <si>
    <t>GES-ASUNAFO DISTRICT</t>
  </si>
  <si>
    <t>CEDEP-BARDP</t>
  </si>
  <si>
    <t>MOFA ASUNAFO DISTRICT</t>
  </si>
  <si>
    <t>MOFA-DORMAA DISTRICT</t>
  </si>
  <si>
    <t>A51</t>
  </si>
  <si>
    <t>A53</t>
  </si>
  <si>
    <t>A54</t>
  </si>
  <si>
    <t>A55</t>
  </si>
  <si>
    <t>A56</t>
  </si>
  <si>
    <t>A57</t>
  </si>
  <si>
    <t>B01</t>
  </si>
  <si>
    <t>B02</t>
  </si>
  <si>
    <t>B03</t>
  </si>
  <si>
    <t>B05</t>
  </si>
  <si>
    <t>B06</t>
  </si>
  <si>
    <t>B10</t>
  </si>
  <si>
    <t>C01</t>
  </si>
  <si>
    <t>C06</t>
  </si>
  <si>
    <t>C12</t>
  </si>
  <si>
    <t>C16</t>
  </si>
  <si>
    <t>C18</t>
  </si>
  <si>
    <t>C21</t>
  </si>
  <si>
    <t>G03</t>
  </si>
  <si>
    <t>G04</t>
  </si>
  <si>
    <t>G05</t>
  </si>
  <si>
    <t>G06</t>
  </si>
  <si>
    <t>G07</t>
  </si>
  <si>
    <t>I01</t>
  </si>
  <si>
    <t>J01</t>
  </si>
  <si>
    <t>J02</t>
  </si>
  <si>
    <t>J03</t>
  </si>
  <si>
    <t>J04</t>
  </si>
  <si>
    <t>J07</t>
  </si>
  <si>
    <t>K01</t>
  </si>
  <si>
    <t>K03</t>
  </si>
  <si>
    <t>K04</t>
  </si>
  <si>
    <t>K05</t>
  </si>
  <si>
    <t>K06</t>
  </si>
  <si>
    <t>K07</t>
  </si>
  <si>
    <t>K08</t>
  </si>
  <si>
    <t>K09</t>
  </si>
  <si>
    <t>K10</t>
  </si>
  <si>
    <t>K12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</si>
  <si>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</si>
  <si>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</si>
  <si>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</si>
  <si>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</si>
  <si>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</si>
  <si>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</si>
  <si>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</si>
  <si>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</si>
  <si>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</si>
  <si>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APWOI</t>
  </si>
  <si>
    <t>APWOM</t>
  </si>
  <si>
    <t>APWOR</t>
  </si>
  <si>
    <t>APWOS</t>
  </si>
  <si>
    <t>APWOW</t>
  </si>
  <si>
    <t>APWTA</t>
  </si>
  <si>
    <t>APWTB</t>
  </si>
  <si>
    <t>APWTC</t>
  </si>
  <si>
    <t>APWTD</t>
  </si>
  <si>
    <t>APWTG</t>
  </si>
  <si>
    <t>APWTI</t>
  </si>
  <si>
    <t>APWTM</t>
  </si>
  <si>
    <t>APWTR</t>
  </si>
  <si>
    <t>APWTS</t>
  </si>
  <si>
    <t>APWTW</t>
  </si>
  <si>
    <t>APWWA</t>
  </si>
  <si>
    <t>APWWB</t>
  </si>
  <si>
    <t>APWWC</t>
  </si>
  <si>
    <t>APWWD</t>
  </si>
  <si>
    <t>APWWG</t>
  </si>
  <si>
    <t>APWWI</t>
  </si>
  <si>
    <t>APWWM</t>
  </si>
  <si>
    <t>APWWR</t>
  </si>
  <si>
    <t>APWWS</t>
  </si>
  <si>
    <t>APWWW</t>
  </si>
  <si>
    <t>BBBB0</t>
  </si>
  <si>
    <t>EAAEA</t>
  </si>
  <si>
    <t>EAAEB</t>
  </si>
  <si>
    <t>EAAEC</t>
  </si>
  <si>
    <t>EAAED</t>
  </si>
  <si>
    <t>EAAEE</t>
  </si>
  <si>
    <t>EAAEF</t>
  </si>
  <si>
    <t>EAAEG</t>
  </si>
  <si>
    <t>EAAEN</t>
  </si>
  <si>
    <t>EPWNB</t>
  </si>
  <si>
    <t>EPWNC</t>
  </si>
  <si>
    <t>EPWND</t>
  </si>
  <si>
    <t>EPWNI</t>
  </si>
  <si>
    <t>EPWNM</t>
  </si>
  <si>
    <t>EPWNP</t>
  </si>
  <si>
    <t>EPWNR</t>
  </si>
  <si>
    <t>EPWNS</t>
  </si>
  <si>
    <t>EPWNW</t>
  </si>
  <si>
    <t>EPWOB</t>
  </si>
  <si>
    <t>EPWOC</t>
  </si>
  <si>
    <t>EPWOD</t>
  </si>
  <si>
    <t>EPWOI</t>
  </si>
  <si>
    <t>Sponsorship</t>
  </si>
  <si>
    <t>F0</t>
  </si>
  <si>
    <t>FS</t>
  </si>
  <si>
    <t>P0</t>
  </si>
  <si>
    <t>PD</t>
  </si>
  <si>
    <t>PE</t>
  </si>
  <si>
    <t>PI</t>
  </si>
  <si>
    <t>S0</t>
  </si>
  <si>
    <t>SO</t>
  </si>
  <si>
    <t>BD000</t>
  </si>
  <si>
    <t>Board of Trustees</t>
  </si>
  <si>
    <t>10001</t>
  </si>
  <si>
    <t>Civil Society Coalition  Land</t>
  </si>
  <si>
    <t>GREEN EARTH ORGANISATION</t>
  </si>
  <si>
    <t>Bicycle for Girls Education-UW</t>
  </si>
  <si>
    <t>BALCOMBE SCHOOL PROJECT</t>
  </si>
  <si>
    <t>COMPLEMENTARY BASIC EDUCATION</t>
  </si>
  <si>
    <t>UN STAFF GHANAIAN CULTRAL CLUB</t>
  </si>
  <si>
    <t>ACCESS TO EDU- KOWIE UWLRP</t>
  </si>
  <si>
    <t>MARRIAGE BY ABDUCTION PROJECT</t>
  </si>
  <si>
    <t>YOUNG URBAN WOMEN PROJECT</t>
  </si>
  <si>
    <t>PEOPLE FOR CHANGE-DENMARK</t>
  </si>
  <si>
    <t>PLANT BREEDERS BILL</t>
  </si>
  <si>
    <t>SUPPORT GIRLS TO SCHOOL PROJEC</t>
  </si>
  <si>
    <t>SHORT GOVERNANCE TRAING COURSE</t>
  </si>
  <si>
    <t>TAX JUSTICE CAMPAIGN</t>
  </si>
  <si>
    <t>Violence Against Women-HIV/AID</t>
  </si>
  <si>
    <t>Women in Donkey Traction-Swede</t>
  </si>
  <si>
    <t>BEG</t>
  </si>
  <si>
    <t>BSP</t>
  </si>
  <si>
    <t>CBE</t>
  </si>
  <si>
    <t>GCC</t>
  </si>
  <si>
    <t>KEP</t>
  </si>
  <si>
    <t>MBA</t>
  </si>
  <si>
    <t>NOR</t>
  </si>
  <si>
    <t>P4C</t>
  </si>
  <si>
    <t>PBB</t>
  </si>
  <si>
    <t>SGS</t>
  </si>
  <si>
    <t>SGT</t>
  </si>
  <si>
    <t>TJC</t>
  </si>
  <si>
    <t>VHA</t>
  </si>
  <si>
    <t>WDT</t>
  </si>
  <si>
    <t>BALCOMBE CHARITABLE TRUST</t>
  </si>
  <si>
    <t>MSTCDC</t>
  </si>
  <si>
    <t>WELSPRING</t>
  </si>
  <si>
    <t>AYUDA</t>
  </si>
  <si>
    <t>BC</t>
  </si>
  <si>
    <t>MS</t>
  </si>
  <si>
    <t>WS</t>
  </si>
  <si>
    <t>YD</t>
  </si>
  <si>
    <t>Type here</t>
  </si>
  <si>
    <t>Amount in GBP</t>
  </si>
  <si>
    <t>Click icon to go to summary</t>
  </si>
  <si>
    <t>2015</t>
  </si>
  <si>
    <t>type here</t>
  </si>
  <si>
    <t>people</t>
  </si>
  <si>
    <t>times</t>
  </si>
  <si>
    <t>pre-activty</t>
  </si>
  <si>
    <t xml:space="preserve">hold meeting with the stakeholders at the communities </t>
  </si>
  <si>
    <t xml:space="preserve"> to beiref them on the rproject</t>
  </si>
  <si>
    <t>fuel</t>
  </si>
  <si>
    <t>galons</t>
  </si>
  <si>
    <t>snack</t>
  </si>
  <si>
    <t>main activity</t>
  </si>
  <si>
    <t>gallons</t>
  </si>
  <si>
    <t>communities</t>
  </si>
  <si>
    <t>snacks</t>
  </si>
  <si>
    <t>peolple</t>
  </si>
  <si>
    <t>community sdnsitisation at the new communities</t>
  </si>
  <si>
    <t>kanjo, montanaya and lungni</t>
  </si>
  <si>
    <t>educate members on the need to support girl-child leadership</t>
  </si>
  <si>
    <t>increase puplic knowledge on girls leadership</t>
  </si>
  <si>
    <t>women and lead their own developmental process</t>
  </si>
  <si>
    <t>PTA, GES, DISTRICT ASSEMBLY, COMMUNITY MEMBERS</t>
  </si>
  <si>
    <t xml:space="preserve"> Formation of the club at the identified communities</t>
  </si>
  <si>
    <t>statinary</t>
  </si>
  <si>
    <t>sets</t>
  </si>
  <si>
    <t xml:space="preserve"> develop their confindence level through group interaction</t>
  </si>
  <si>
    <t>105 girls mobilise in three communities</t>
  </si>
  <si>
    <t>girls challenge and reject the culture of violence</t>
  </si>
  <si>
    <t>GES, District Assembly, Communities, PTA</t>
  </si>
  <si>
    <t xml:space="preserve"> Training of club leaders and mentors on their roles and responsibilities</t>
  </si>
  <si>
    <t>kanjo, montanaya, lungni</t>
  </si>
  <si>
    <t>hall</t>
  </si>
  <si>
    <t>once</t>
  </si>
  <si>
    <t>days</t>
  </si>
  <si>
    <t>stationary</t>
  </si>
  <si>
    <t>set</t>
  </si>
  <si>
    <t>food</t>
  </si>
  <si>
    <t>supper</t>
  </si>
  <si>
    <t>accomaodation</t>
  </si>
  <si>
    <t>transportation refund</t>
  </si>
  <si>
    <t>resouce person allowance</t>
  </si>
  <si>
    <t>person</t>
  </si>
  <si>
    <t xml:space="preserve"> Refresher training for old club leaders</t>
  </si>
  <si>
    <t xml:space="preserve">madina, dangbe, massaka, nakpa, dipah,juo,juasheyili,salnayili, lankani,nassamba, nakpayili,kukuo,bolni,chamba, afayili,and Alurani </t>
  </si>
  <si>
    <t>lunch</t>
  </si>
  <si>
    <t>braekfast</t>
  </si>
  <si>
    <t>accomodation</t>
  </si>
  <si>
    <t>breakfast</t>
  </si>
  <si>
    <t>Resource person</t>
  </si>
  <si>
    <t>to remind mentors and leaders on their roles and responsibilty</t>
  </si>
  <si>
    <t>updates on the skills of club management achieve by  members</t>
  </si>
  <si>
    <t>roadmap to sustainability adopted</t>
  </si>
  <si>
    <t>GES, Districf Assemblie, PTA</t>
  </si>
  <si>
    <t>All 19 communities</t>
  </si>
  <si>
    <t xml:space="preserve">  Printing of girls club manual and Shirts to support the activities of the clubs</t>
  </si>
  <si>
    <t>club manual</t>
  </si>
  <si>
    <t>copies</t>
  </si>
  <si>
    <t>time</t>
  </si>
  <si>
    <t>shirts</t>
  </si>
  <si>
    <t xml:space="preserve"> Quarterly experience sharing workshop for leaders</t>
  </si>
  <si>
    <t xml:space="preserve"> Yearly community forum at each community</t>
  </si>
  <si>
    <t>snacks for stake holders</t>
  </si>
  <si>
    <t>water</t>
  </si>
  <si>
    <t>packs</t>
  </si>
  <si>
    <t xml:space="preserve"> campaing for female leadership at the communities</t>
  </si>
  <si>
    <t>increase community support for female leadership</t>
  </si>
  <si>
    <t>increase in women participaiption in decision making process</t>
  </si>
  <si>
    <t xml:space="preserve"> make information on girls club available for people to read</t>
  </si>
  <si>
    <t>incease in public knowledge on girls club activities</t>
  </si>
  <si>
    <t>GES, DAS, PTA and Community</t>
  </si>
  <si>
    <t xml:space="preserve"> adopt and learn new ideas on club management from colleagues</t>
  </si>
  <si>
    <t>members refresh their mind and learn neww ideas</t>
  </si>
  <si>
    <t xml:space="preserve"> sustaianabilty plan drwn and adopted</t>
  </si>
  <si>
    <t>GES, DAS, PTA, and community</t>
  </si>
  <si>
    <t>GES, DAS, PTA, and Community</t>
  </si>
  <si>
    <t xml:space="preserve"> engagement  meetings with stakeholders at the district capitals</t>
  </si>
  <si>
    <t>staionary</t>
  </si>
  <si>
    <t>sncks</t>
  </si>
  <si>
    <t>day</t>
  </si>
  <si>
    <t>advocate for budgetary allocation at the district assembly and GES</t>
  </si>
  <si>
    <t>Stakeholders understand the nned to support  girls clun activities</t>
  </si>
  <si>
    <t>sustainabilty of clubs guarantee</t>
  </si>
  <si>
    <t>GES, PTA, DA, and Community</t>
  </si>
  <si>
    <t xml:space="preserve"> End of year games competitions at the district leve</t>
  </si>
  <si>
    <t xml:space="preserve"> wulensi and Bimbilla</t>
  </si>
  <si>
    <t>prizes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</si>
</sst>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F_B_-;\-* #,##0.00\ _F_B_-;_-* &quot;-&quot;??\ _F_B_-;_-@_-"/>
    <numFmt numFmtId="165" formatCode="_-* #,##0\ _F_B_-;\-* #,##0\ _F_B_-;_-* &quot;-&quot;??\ _F_B_-;_-@_-"/>
  </numFmts>
  <fonts count="2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7.5"/>
      <color rgb="FF000000"/>
      <name val="Times New Roman"/>
      <family val="1"/>
    </font>
    <font>
      <b/>
      <sz val="14"/>
      <color rgb="FFC00000"/>
      <name val="Arial"/>
      <family val="2"/>
    </font>
    <font>
      <b/>
      <sz val="11"/>
      <color theme="6" tint="-0.499984740745262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sz val="12"/>
      <color rgb="FFC00000"/>
      <name val="Arial"/>
      <family val="2"/>
    </font>
    <font>
      <u/>
      <sz val="10"/>
      <color theme="10"/>
      <name val="Arial"/>
    </font>
    <font>
      <sz val="11"/>
      <name val="Arial"/>
    </font>
    <font>
      <b/>
      <sz val="11"/>
      <color rgb="FF373737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18">
    <xf numFmtId="0" fontId="0" fillId="0" borderId="0" xfId="0"/>
    <xf numFmtId="0" fontId="2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165" fontId="0" fillId="0" borderId="0" xfId="1" applyNumberFormat="1" applyFont="1" applyProtection="1">
      <protection hidden="1"/>
    </xf>
    <xf numFmtId="165" fontId="2" fillId="0" borderId="0" xfId="1" applyNumberFormat="1" applyFont="1" applyProtection="1">
      <protection hidden="1"/>
    </xf>
    <xf numFmtId="49" fontId="0" fillId="0" borderId="0" xfId="0" applyNumberFormat="1" applyProtection="1">
      <protection hidden="1"/>
    </xf>
    <xf numFmtId="0" fontId="2" fillId="0" borderId="0" xfId="0" applyFont="1" applyAlignment="1" applyProtection="1">
      <protection hidden="1"/>
    </xf>
    <xf numFmtId="0" fontId="0" fillId="0" borderId="0" xfId="1" applyNumberFormat="1" applyFont="1" applyProtection="1"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164" fontId="2" fillId="0" borderId="0" xfId="1" applyFont="1" applyAlignment="1" applyProtection="1">
      <alignment horizontal="left"/>
      <protection hidden="1"/>
    </xf>
    <xf numFmtId="164" fontId="2" fillId="0" borderId="0" xfId="1" applyFont="1" applyAlignment="1" applyProtection="1">
      <protection hidden="1"/>
    </xf>
    <xf numFmtId="0" fontId="2" fillId="0" borderId="0" xfId="0" applyNumberFormat="1" applyFont="1" applyProtection="1">
      <protection hidden="1"/>
    </xf>
    <xf numFmtId="0" fontId="2" fillId="0" borderId="0" xfId="0" applyFont="1" applyProtection="1">
      <protection hidden="1"/>
    </xf>
    <xf numFmtId="49" fontId="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3" fillId="0" borderId="0" xfId="0" applyFont="1" applyProtection="1">
      <protection hidden="1"/>
    </xf>
    <xf numFmtId="49" fontId="1" fillId="0" borderId="0" xfId="0" applyNumberFormat="1" applyFont="1" applyProtection="1">
      <protection hidden="1"/>
    </xf>
    <xf numFmtId="0" fontId="2" fillId="0" borderId="3" xfId="0" applyFont="1" applyBorder="1" applyProtection="1">
      <protection hidden="1"/>
    </xf>
    <xf numFmtId="0" fontId="2" fillId="0" borderId="4" xfId="0" applyFont="1" applyBorder="1" applyProtection="1">
      <protection hidden="1"/>
    </xf>
    <xf numFmtId="165" fontId="2" fillId="0" borderId="4" xfId="1" applyNumberFormat="1" applyFont="1" applyBorder="1" applyProtection="1">
      <protection hidden="1"/>
    </xf>
    <xf numFmtId="0" fontId="2" fillId="0" borderId="4" xfId="0" applyNumberFormat="1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1" fillId="0" borderId="0" xfId="1" applyProtection="1">
      <protection hidden="1"/>
    </xf>
    <xf numFmtId="17" fontId="1" fillId="0" borderId="0" xfId="1" applyNumberFormat="1" applyProtection="1">
      <protection hidden="1"/>
    </xf>
    <xf numFmtId="164" fontId="2" fillId="0" borderId="0" xfId="1" applyFont="1" applyAlignment="1" applyProtection="1">
      <alignment horizontal="right"/>
      <protection hidden="1"/>
    </xf>
    <xf numFmtId="14" fontId="2" fillId="0" borderId="0" xfId="0" applyNumberFormat="1" applyFont="1" applyAlignment="1" applyProtection="1">
      <protection hidden="1"/>
    </xf>
    <xf numFmtId="14" fontId="0" fillId="0" borderId="0" xfId="0" applyNumberFormat="1" applyProtection="1">
      <protection hidden="1"/>
    </xf>
    <xf numFmtId="165" fontId="2" fillId="0" borderId="0" xfId="1" applyNumberFormat="1" applyFont="1" applyAlignment="1" applyProtection="1">
      <protection hidden="1"/>
    </xf>
    <xf numFmtId="17" fontId="2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165" fontId="0" fillId="0" borderId="1" xfId="1" applyNumberFormat="1" applyFont="1" applyBorder="1" applyAlignment="1" applyProtection="1">
      <alignment horizontal="right" vertical="center"/>
      <protection hidden="1"/>
    </xf>
    <xf numFmtId="0" fontId="4" fillId="0" borderId="0" xfId="0" applyFont="1" applyProtection="1">
      <protection hidden="1"/>
    </xf>
    <xf numFmtId="0" fontId="2" fillId="0" borderId="5" xfId="0" applyFont="1" applyBorder="1" applyProtection="1"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7" fillId="0" borderId="0" xfId="0" applyFont="1" applyProtection="1">
      <protection hidden="1"/>
    </xf>
    <xf numFmtId="164" fontId="6" fillId="0" borderId="0" xfId="1" applyFont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8" fillId="0" borderId="8" xfId="0" applyFont="1" applyBorder="1" applyProtection="1">
      <protection hidden="1"/>
    </xf>
    <xf numFmtId="0" fontId="6" fillId="0" borderId="2" xfId="0" applyFont="1" applyBorder="1" applyProtection="1">
      <protection hidden="1"/>
    </xf>
    <xf numFmtId="0" fontId="7" fillId="0" borderId="9" xfId="0" applyFont="1" applyFill="1" applyBorder="1" applyProtection="1">
      <protection hidden="1"/>
    </xf>
    <xf numFmtId="0" fontId="7" fillId="0" borderId="3" xfId="0" applyFont="1" applyBorder="1" applyProtection="1">
      <protection hidden="1"/>
    </xf>
    <xf numFmtId="0" fontId="7" fillId="0" borderId="4" xfId="0" applyFont="1" applyFill="1" applyBorder="1" applyProtection="1">
      <protection hidden="1"/>
    </xf>
    <xf numFmtId="0" fontId="7" fillId="0" borderId="11" xfId="0" applyFont="1" applyFill="1" applyBorder="1" applyProtection="1">
      <protection hidden="1"/>
    </xf>
    <xf numFmtId="0" fontId="7" fillId="0" borderId="0" xfId="0" applyFont="1" applyBorder="1" applyProtection="1">
      <protection hidden="1"/>
    </xf>
    <xf numFmtId="0" fontId="7" fillId="0" borderId="12" xfId="0" applyFont="1" applyBorder="1" applyAlignment="1" applyProtection="1">
      <alignment horizontal="center"/>
      <protection hidden="1"/>
    </xf>
    <xf numFmtId="0" fontId="6" fillId="0" borderId="12" xfId="0" applyFont="1" applyBorder="1" applyAlignment="1" applyProtection="1">
      <alignment horizontal="center"/>
      <protection hidden="1"/>
    </xf>
    <xf numFmtId="164" fontId="7" fillId="0" borderId="12" xfId="1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7" fillId="2" borderId="13" xfId="0" applyFont="1" applyFill="1" applyBorder="1" applyAlignment="1" applyProtection="1">
      <alignment horizontal="center"/>
      <protection hidden="1"/>
    </xf>
    <xf numFmtId="164" fontId="7" fillId="2" borderId="13" xfId="1" applyFont="1" applyFill="1" applyBorder="1" applyAlignment="1" applyProtection="1">
      <alignment horizontal="center"/>
      <protection hidden="1"/>
    </xf>
    <xf numFmtId="0" fontId="6" fillId="0" borderId="0" xfId="0" applyFont="1" applyBorder="1" applyProtection="1">
      <protection hidden="1"/>
    </xf>
    <xf numFmtId="164" fontId="6" fillId="0" borderId="0" xfId="1" applyFont="1" applyBorder="1" applyProtection="1">
      <protection hidden="1"/>
    </xf>
    <xf numFmtId="164" fontId="7" fillId="0" borderId="15" xfId="1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164" fontId="0" fillId="0" borderId="0" xfId="1" applyFont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164" fontId="7" fillId="0" borderId="0" xfId="1" applyFont="1" applyAlignment="1" applyProtection="1">
      <alignment horizontal="center"/>
      <protection hidden="1"/>
    </xf>
    <xf numFmtId="0" fontId="6" fillId="0" borderId="1" xfId="0" applyFont="1" applyBorder="1" applyProtection="1"/>
    <xf numFmtId="0" fontId="6" fillId="0" borderId="0" xfId="0" applyFont="1" applyBorder="1" applyProtection="1"/>
    <xf numFmtId="0" fontId="6" fillId="0" borderId="0" xfId="0" applyFont="1" applyFill="1" applyBorder="1" applyProtection="1"/>
    <xf numFmtId="0" fontId="7" fillId="0" borderId="15" xfId="0" applyFont="1" applyFill="1" applyBorder="1" applyProtection="1"/>
    <xf numFmtId="0" fontId="7" fillId="0" borderId="15" xfId="0" applyFont="1" applyBorder="1" applyProtection="1"/>
    <xf numFmtId="0" fontId="6" fillId="0" borderId="0" xfId="0" applyFont="1" applyAlignment="1" applyProtection="1">
      <alignment horizontal="left"/>
      <protection hidden="1"/>
    </xf>
    <xf numFmtId="0" fontId="0" fillId="0" borderId="0" xfId="0" applyFill="1" applyBorder="1" applyAlignment="1"/>
    <xf numFmtId="0" fontId="1" fillId="0" borderId="0" xfId="0" applyFont="1" applyFill="1" applyBorder="1" applyAlignment="1"/>
    <xf numFmtId="0" fontId="0" fillId="0" borderId="0" xfId="0" applyNumberFormat="1" applyFill="1" applyBorder="1" applyAlignment="1">
      <alignment horizontal="left"/>
    </xf>
    <xf numFmtId="0" fontId="2" fillId="0" borderId="0" xfId="0" applyFont="1" applyBorder="1" applyAlignment="1" applyProtection="1">
      <alignment horizontal="center"/>
      <protection hidden="1"/>
    </xf>
    <xf numFmtId="0" fontId="3" fillId="0" borderId="17" xfId="0" applyNumberFormat="1" applyFont="1" applyBorder="1" applyProtection="1">
      <protection hidden="1"/>
    </xf>
    <xf numFmtId="165" fontId="3" fillId="0" borderId="17" xfId="1" applyNumberFormat="1" applyFont="1" applyBorder="1" applyProtection="1">
      <protection hidden="1"/>
    </xf>
    <xf numFmtId="164" fontId="3" fillId="0" borderId="17" xfId="1" applyFont="1" applyBorder="1" applyProtection="1">
      <protection hidden="1"/>
    </xf>
    <xf numFmtId="17" fontId="3" fillId="0" borderId="17" xfId="0" applyNumberFormat="1" applyFont="1" applyBorder="1" applyAlignment="1" applyProtection="1">
      <alignment horizontal="center"/>
      <protection hidden="1"/>
    </xf>
    <xf numFmtId="0" fontId="3" fillId="0" borderId="17" xfId="0" applyFont="1" applyBorder="1" applyAlignment="1" applyProtection="1">
      <alignment horizontal="center"/>
      <protection hidden="1"/>
    </xf>
    <xf numFmtId="0" fontId="2" fillId="0" borderId="8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2" borderId="7" xfId="0" applyFont="1" applyFill="1" applyBorder="1" applyProtection="1">
      <protection hidden="1"/>
    </xf>
    <xf numFmtId="165" fontId="2" fillId="2" borderId="7" xfId="1" applyNumberFormat="1" applyFont="1" applyFill="1" applyBorder="1" applyProtection="1">
      <protection hidden="1"/>
    </xf>
    <xf numFmtId="0" fontId="2" fillId="0" borderId="7" xfId="0" applyNumberFormat="1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3" fillId="0" borderId="4" xfId="0" applyNumberFormat="1" applyFont="1" applyBorder="1" applyProtection="1">
      <protection hidden="1"/>
    </xf>
    <xf numFmtId="165" fontId="3" fillId="0" borderId="4" xfId="1" applyNumberFormat="1" applyFont="1" applyBorder="1" applyProtection="1">
      <protection hidden="1"/>
    </xf>
    <xf numFmtId="164" fontId="3" fillId="0" borderId="4" xfId="1" applyFont="1" applyBorder="1" applyProtection="1">
      <protection hidden="1"/>
    </xf>
    <xf numFmtId="17" fontId="3" fillId="0" borderId="4" xfId="0" applyNumberFormat="1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2" fillId="0" borderId="18" xfId="0" applyFont="1" applyBorder="1" applyProtection="1">
      <protection hidden="1"/>
    </xf>
    <xf numFmtId="0" fontId="2" fillId="0" borderId="19" xfId="0" applyFont="1" applyBorder="1" applyAlignment="1" applyProtection="1">
      <protection hidden="1"/>
    </xf>
    <xf numFmtId="0" fontId="2" fillId="0" borderId="19" xfId="0" applyFont="1" applyBorder="1" applyProtection="1">
      <protection hidden="1"/>
    </xf>
    <xf numFmtId="17" fontId="2" fillId="0" borderId="19" xfId="1" applyNumberFormat="1" applyFont="1" applyBorder="1" applyProtection="1">
      <protection hidden="1"/>
    </xf>
    <xf numFmtId="0" fontId="2" fillId="0" borderId="19" xfId="0" applyFont="1" applyBorder="1" applyAlignment="1" applyProtection="1">
      <alignment horizontal="center"/>
      <protection hidden="1"/>
    </xf>
    <xf numFmtId="0" fontId="2" fillId="0" borderId="20" xfId="0" applyFont="1" applyBorder="1" applyProtection="1">
      <protection hidden="1"/>
    </xf>
    <xf numFmtId="0" fontId="1" fillId="6" borderId="21" xfId="0" applyFont="1" applyFill="1" applyBorder="1" applyAlignment="1" applyProtection="1">
      <alignment horizontal="center"/>
      <protection hidden="1"/>
    </xf>
    <xf numFmtId="0" fontId="1" fillId="6" borderId="17" xfId="0" applyFont="1" applyFill="1" applyBorder="1" applyAlignment="1" applyProtection="1">
      <alignment horizontal="center"/>
      <protection hidden="1"/>
    </xf>
    <xf numFmtId="17" fontId="1" fillId="6" borderId="17" xfId="1" applyNumberFormat="1" applyFont="1" applyFill="1" applyBorder="1" applyAlignment="1" applyProtection="1">
      <alignment horizontal="center"/>
      <protection hidden="1"/>
    </xf>
    <xf numFmtId="0" fontId="2" fillId="0" borderId="22" xfId="0" applyFont="1" applyBorder="1" applyAlignment="1" applyProtection="1">
      <alignment horizontal="center"/>
      <protection hidden="1"/>
    </xf>
    <xf numFmtId="17" fontId="1" fillId="6" borderId="23" xfId="1" applyNumberFormat="1" applyFont="1" applyFill="1" applyBorder="1" applyAlignment="1" applyProtection="1">
      <alignment horizontal="center"/>
      <protection hidden="1"/>
    </xf>
    <xf numFmtId="0" fontId="3" fillId="0" borderId="17" xfId="1" applyNumberFormat="1" applyFont="1" applyBorder="1" applyAlignment="1" applyProtection="1">
      <alignment horizontal="center"/>
      <protection hidden="1"/>
    </xf>
    <xf numFmtId="0" fontId="3" fillId="0" borderId="23" xfId="1" applyNumberFormat="1" applyFont="1" applyBorder="1" applyAlignment="1" applyProtection="1">
      <alignment horizontal="center"/>
      <protection hidden="1"/>
    </xf>
    <xf numFmtId="0" fontId="2" fillId="6" borderId="3" xfId="0" applyFont="1" applyFill="1" applyBorder="1" applyProtection="1">
      <protection hidden="1"/>
    </xf>
    <xf numFmtId="0" fontId="2" fillId="6" borderId="4" xfId="0" applyFont="1" applyFill="1" applyBorder="1" applyProtection="1">
      <protection hidden="1"/>
    </xf>
    <xf numFmtId="165" fontId="2" fillId="6" borderId="4" xfId="1" applyNumberFormat="1" applyFont="1" applyFill="1" applyBorder="1" applyProtection="1">
      <protection hidden="1"/>
    </xf>
    <xf numFmtId="0" fontId="2" fillId="6" borderId="4" xfId="0" applyNumberFormat="1" applyFont="1" applyFill="1" applyBorder="1" applyProtection="1"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6" borderId="11" xfId="0" applyFont="1" applyFill="1" applyBorder="1" applyAlignment="1" applyProtection="1">
      <alignment horizontal="center"/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2" fillId="7" borderId="7" xfId="0" applyFont="1" applyFill="1" applyBorder="1" applyAlignment="1" applyProtection="1">
      <alignment horizontal="center"/>
      <protection hidden="1"/>
    </xf>
    <xf numFmtId="0" fontId="2" fillId="7" borderId="24" xfId="0" applyFont="1" applyFill="1" applyBorder="1" applyAlignment="1" applyProtection="1">
      <alignment horizontal="center"/>
      <protection hidden="1"/>
    </xf>
    <xf numFmtId="0" fontId="8" fillId="0" borderId="17" xfId="0" applyFont="1" applyBorder="1" applyProtection="1">
      <protection hidden="1"/>
    </xf>
    <xf numFmtId="0" fontId="8" fillId="0" borderId="23" xfId="0" applyFont="1" applyBorder="1" applyProtection="1">
      <protection hidden="1"/>
    </xf>
    <xf numFmtId="0" fontId="7" fillId="0" borderId="10" xfId="0" applyFont="1" applyBorder="1" applyProtection="1">
      <protection hidden="1"/>
    </xf>
    <xf numFmtId="17" fontId="6" fillId="8" borderId="25" xfId="0" applyNumberFormat="1" applyFont="1" applyFill="1" applyBorder="1" applyProtection="1">
      <protection hidden="1"/>
    </xf>
    <xf numFmtId="0" fontId="7" fillId="0" borderId="26" xfId="0" applyFont="1" applyBorder="1" applyProtection="1">
      <protection hidden="1"/>
    </xf>
    <xf numFmtId="0" fontId="7" fillId="0" borderId="27" xfId="0" applyFont="1" applyBorder="1" applyProtection="1">
      <protection hidden="1"/>
    </xf>
    <xf numFmtId="0" fontId="7" fillId="9" borderId="10" xfId="0" applyFont="1" applyFill="1" applyBorder="1" applyProtection="1">
      <protection hidden="1"/>
    </xf>
    <xf numFmtId="0" fontId="7" fillId="0" borderId="28" xfId="0" applyFont="1" applyBorder="1" applyProtection="1">
      <protection hidden="1"/>
    </xf>
    <xf numFmtId="0" fontId="0" fillId="0" borderId="1" xfId="0" applyBorder="1" applyAlignment="1" applyProtection="1">
      <alignment horizontal="left"/>
      <protection hidden="1"/>
    </xf>
    <xf numFmtId="0" fontId="1" fillId="0" borderId="4" xfId="0" applyFont="1" applyBorder="1" applyAlignment="1" applyProtection="1">
      <alignment horizontal="left"/>
      <protection hidden="1"/>
    </xf>
    <xf numFmtId="0" fontId="0" fillId="0" borderId="2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164" fontId="1" fillId="0" borderId="4" xfId="1" applyFont="1" applyBorder="1" applyAlignment="1" applyProtection="1">
      <alignment horizontal="right"/>
      <protection hidden="1"/>
    </xf>
    <xf numFmtId="164" fontId="2" fillId="0" borderId="19" xfId="1" applyFont="1" applyBorder="1" applyAlignment="1" applyProtection="1">
      <alignment horizontal="right"/>
      <protection hidden="1"/>
    </xf>
    <xf numFmtId="0" fontId="3" fillId="0" borderId="17" xfId="0" applyNumberFormat="1" applyFont="1" applyBorder="1" applyAlignment="1" applyProtection="1">
      <alignment horizontal="left"/>
      <protection hidden="1"/>
    </xf>
    <xf numFmtId="0" fontId="3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17" fontId="1" fillId="0" borderId="4" xfId="1" applyNumberFormat="1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8" fillId="0" borderId="17" xfId="2" applyNumberFormat="1" applyBorder="1" applyAlignment="1" applyProtection="1">
      <alignment horizontal="center"/>
      <protection hidden="1"/>
    </xf>
    <xf numFmtId="0" fontId="7" fillId="2" borderId="31" xfId="0" applyFont="1" applyFill="1" applyBorder="1" applyAlignment="1" applyProtection="1">
      <alignment horizontal="center"/>
      <protection hidden="1"/>
    </xf>
    <xf numFmtId="0" fontId="6" fillId="8" borderId="10" xfId="0" applyFont="1" applyFill="1" applyBorder="1" applyProtection="1">
      <protection hidden="1"/>
    </xf>
    <xf numFmtId="0" fontId="21" fillId="0" borderId="29" xfId="0" applyFont="1" applyBorder="1" applyProtection="1">
      <protection hidden="1"/>
    </xf>
    <xf numFmtId="164" fontId="6" fillId="0" borderId="1" xfId="1" applyFont="1" applyFill="1" applyBorder="1" applyProtection="1">
      <protection hidden="1"/>
    </xf>
    <xf numFmtId="0" fontId="6" fillId="0" borderId="1" xfId="0" applyFont="1" applyFill="1" applyBorder="1" applyProtection="1"/>
    <xf numFmtId="0" fontId="19" fillId="0" borderId="1" xfId="0" applyFont="1" applyFill="1" applyBorder="1" applyProtection="1"/>
    <xf numFmtId="0" fontId="19" fillId="0" borderId="1" xfId="0" applyFont="1" applyBorder="1" applyProtection="1"/>
    <xf numFmtId="164" fontId="19" fillId="0" borderId="1" xfId="1" applyFont="1" applyFill="1" applyBorder="1" applyProtection="1">
      <protection hidden="1"/>
    </xf>
    <xf numFmtId="0" fontId="15" fillId="5" borderId="1" xfId="0" applyFont="1" applyFill="1" applyBorder="1" applyProtection="1"/>
    <xf numFmtId="164" fontId="15" fillId="0" borderId="1" xfId="1" applyFont="1" applyFill="1" applyBorder="1" applyProtection="1">
      <protection hidden="1"/>
    </xf>
    <xf numFmtId="0" fontId="7" fillId="9" borderId="28" xfId="0" applyFont="1" applyFill="1" applyBorder="1" applyProtection="1">
      <protection hidden="1"/>
    </xf>
    <xf numFmtId="49" fontId="6" fillId="0" borderId="0" xfId="0" applyNumberFormat="1" applyFont="1" applyAlignment="1" applyProtection="1">
      <alignment wrapText="1"/>
    </xf>
    <xf numFmtId="0" fontId="7" fillId="9" borderId="14" xfId="0" applyFont="1" applyFill="1" applyBorder="1" applyProtection="1">
      <protection hidden="1"/>
    </xf>
    <xf numFmtId="0" fontId="7" fillId="0" borderId="31" xfId="0" applyFont="1" applyBorder="1" applyProtection="1">
      <protection hidden="1"/>
    </xf>
    <xf numFmtId="0" fontId="6" fillId="0" borderId="31" xfId="0" applyFont="1" applyBorder="1" applyProtection="1">
      <protection hidden="1"/>
    </xf>
    <xf numFmtId="0" fontId="6" fillId="0" borderId="32" xfId="0" applyFont="1" applyBorder="1" applyProtection="1">
      <protection hidden="1"/>
    </xf>
    <xf numFmtId="0" fontId="16" fillId="0" borderId="33" xfId="0" applyFont="1" applyBorder="1" applyProtection="1">
      <protection hidden="1"/>
    </xf>
    <xf numFmtId="0" fontId="6" fillId="0" borderId="34" xfId="0" applyFont="1" applyBorder="1" applyProtection="1">
      <protection hidden="1"/>
    </xf>
    <xf numFmtId="0" fontId="6" fillId="0" borderId="37" xfId="0" applyFont="1" applyBorder="1" applyProtection="1">
      <protection hidden="1"/>
    </xf>
    <xf numFmtId="0" fontId="6" fillId="0" borderId="39" xfId="0" applyFont="1" applyBorder="1" applyProtection="1">
      <protection hidden="1"/>
    </xf>
    <xf numFmtId="0" fontId="6" fillId="0" borderId="39" xfId="0" applyFont="1" applyFill="1" applyBorder="1" applyProtection="1">
      <protection hidden="1"/>
    </xf>
    <xf numFmtId="4" fontId="6" fillId="0" borderId="41" xfId="0" applyNumberFormat="1" applyFont="1" applyBorder="1" applyProtection="1">
      <protection hidden="1"/>
    </xf>
    <xf numFmtId="0" fontId="7" fillId="0" borderId="37" xfId="0" applyFont="1" applyBorder="1" applyProtection="1">
      <protection hidden="1"/>
    </xf>
    <xf numFmtId="49" fontId="2" fillId="8" borderId="42" xfId="0" applyNumberFormat="1" applyFont="1" applyFill="1" applyBorder="1" applyAlignment="1" applyProtection="1">
      <alignment horizontal="center"/>
      <protection hidden="1"/>
    </xf>
    <xf numFmtId="0" fontId="7" fillId="0" borderId="43" xfId="0" applyFont="1" applyBorder="1" applyAlignment="1" applyProtection="1">
      <alignment horizontal="center"/>
      <protection hidden="1"/>
    </xf>
    <xf numFmtId="164" fontId="7" fillId="0" borderId="44" xfId="1" applyFont="1" applyBorder="1" applyAlignment="1" applyProtection="1">
      <alignment horizontal="center"/>
      <protection hidden="1"/>
    </xf>
    <xf numFmtId="0" fontId="7" fillId="2" borderId="45" xfId="0" applyFont="1" applyFill="1" applyBorder="1" applyAlignment="1" applyProtection="1">
      <alignment horizontal="center"/>
      <protection hidden="1"/>
    </xf>
    <xf numFmtId="164" fontId="7" fillId="2" borderId="41" xfId="1" applyFont="1" applyFill="1" applyBorder="1" applyAlignment="1" applyProtection="1">
      <alignment horizontal="center"/>
      <protection hidden="1"/>
    </xf>
    <xf numFmtId="0" fontId="2" fillId="8" borderId="46" xfId="0" applyFont="1" applyFill="1" applyBorder="1" applyProtection="1">
      <protection hidden="1"/>
    </xf>
    <xf numFmtId="0" fontId="6" fillId="8" borderId="47" xfId="0" applyFont="1" applyFill="1" applyBorder="1" applyProtection="1">
      <protection hidden="1"/>
    </xf>
    <xf numFmtId="0" fontId="6" fillId="5" borderId="37" xfId="0" applyFont="1" applyFill="1" applyBorder="1" applyProtection="1">
      <protection hidden="1"/>
    </xf>
    <xf numFmtId="0" fontId="6" fillId="5" borderId="39" xfId="0" applyFont="1" applyFill="1" applyBorder="1" applyProtection="1">
      <protection hidden="1"/>
    </xf>
    <xf numFmtId="0" fontId="19" fillId="5" borderId="37" xfId="0" applyFont="1" applyFill="1" applyBorder="1" applyProtection="1">
      <protection hidden="1"/>
    </xf>
    <xf numFmtId="0" fontId="19" fillId="5" borderId="39" xfId="0" applyFont="1" applyFill="1" applyBorder="1" applyProtection="1">
      <protection hidden="1"/>
    </xf>
    <xf numFmtId="0" fontId="15" fillId="5" borderId="37" xfId="0" applyFont="1" applyFill="1" applyBorder="1" applyProtection="1">
      <protection hidden="1"/>
    </xf>
    <xf numFmtId="0" fontId="6" fillId="5" borderId="48" xfId="0" applyFont="1" applyFill="1" applyBorder="1" applyProtection="1">
      <protection hidden="1"/>
    </xf>
    <xf numFmtId="0" fontId="6" fillId="5" borderId="49" xfId="0" applyFont="1" applyFill="1" applyBorder="1" applyProtection="1">
      <protection hidden="1"/>
    </xf>
    <xf numFmtId="0" fontId="6" fillId="0" borderId="37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50" xfId="0" applyFont="1" applyFill="1" applyBorder="1" applyProtection="1">
      <protection hidden="1"/>
    </xf>
    <xf numFmtId="0" fontId="6" fillId="0" borderId="51" xfId="0" applyFont="1" applyFill="1" applyBorder="1" applyProtection="1">
      <protection hidden="1"/>
    </xf>
    <xf numFmtId="0" fontId="6" fillId="0" borderId="51" xfId="0" applyFont="1" applyBorder="1" applyProtection="1">
      <protection hidden="1"/>
    </xf>
    <xf numFmtId="164" fontId="6" fillId="0" borderId="51" xfId="1" applyFont="1" applyBorder="1" applyProtection="1">
      <protection hidden="1"/>
    </xf>
    <xf numFmtId="0" fontId="6" fillId="0" borderId="52" xfId="0" applyFont="1" applyBorder="1" applyProtection="1">
      <protection hidden="1"/>
    </xf>
    <xf numFmtId="0" fontId="6" fillId="0" borderId="0" xfId="0" applyFont="1" applyBorder="1" applyAlignment="1" applyProtection="1">
      <alignment horizontal="left" vertical="top"/>
    </xf>
    <xf numFmtId="164" fontId="6" fillId="0" borderId="0" xfId="1" applyFont="1" applyBorder="1" applyAlignment="1" applyProtection="1">
      <alignment horizontal="left" vertical="top"/>
      <protection hidden="1"/>
    </xf>
    <xf numFmtId="0" fontId="6" fillId="0" borderId="39" xfId="0" applyFont="1" applyBorder="1" applyAlignment="1" applyProtection="1">
      <alignment horizontal="left" vertical="top"/>
      <protection hidden="1"/>
    </xf>
    <xf numFmtId="0" fontId="2" fillId="0" borderId="0" xfId="0" applyFont="1" applyAlignment="1" applyProtection="1">
      <alignment horizontal="center"/>
      <protection hidden="1"/>
    </xf>
    <xf numFmtId="0" fontId="1" fillId="0" borderId="21" xfId="0" applyFont="1" applyBorder="1" applyProtection="1"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165" fontId="2" fillId="0" borderId="0" xfId="1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 vertical="center" wrapText="1"/>
      <protection hidden="1"/>
    </xf>
    <xf numFmtId="0" fontId="2" fillId="8" borderId="28" xfId="0" applyFont="1" applyFill="1" applyBorder="1" applyAlignment="1" applyProtection="1">
      <alignment horizontal="center" vertical="center"/>
      <protection hidden="1"/>
    </xf>
    <xf numFmtId="0" fontId="2" fillId="8" borderId="3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40" xfId="0" applyFont="1" applyBorder="1" applyAlignment="1" applyProtection="1">
      <alignment horizontal="center" vertical="center" textRotation="90" shrinkToFit="1"/>
      <protection hidden="1"/>
    </xf>
    <xf numFmtId="49" fontId="6" fillId="8" borderId="31" xfId="0" applyNumberFormat="1" applyFont="1" applyFill="1" applyBorder="1" applyAlignment="1" applyProtection="1">
      <alignment horizontal="left"/>
    </xf>
    <xf numFmtId="49" fontId="6" fillId="8" borderId="0" xfId="0" applyNumberFormat="1" applyFont="1" applyFill="1" applyBorder="1" applyAlignment="1" applyProtection="1">
      <alignment horizontal="left"/>
    </xf>
    <xf numFmtId="49" fontId="6" fillId="8" borderId="53" xfId="0" applyNumberFormat="1" applyFont="1" applyFill="1" applyBorder="1" applyAlignment="1" applyProtection="1">
      <alignment horizontal="left"/>
    </xf>
    <xf numFmtId="49" fontId="6" fillId="8" borderId="13" xfId="0" applyNumberFormat="1" applyFont="1" applyFill="1" applyBorder="1" applyAlignment="1" applyProtection="1">
      <alignment horizontal="left"/>
      <protection hidden="1"/>
    </xf>
    <xf numFmtId="49" fontId="6" fillId="8" borderId="31" xfId="0" applyNumberFormat="1" applyFont="1" applyFill="1" applyBorder="1" applyAlignment="1" applyProtection="1">
      <alignment horizontal="left"/>
      <protection hidden="1"/>
    </xf>
    <xf numFmtId="49" fontId="6" fillId="8" borderId="16" xfId="0" applyNumberFormat="1" applyFont="1" applyFill="1" applyBorder="1" applyAlignment="1" applyProtection="1">
      <alignment horizontal="left"/>
      <protection hidden="1"/>
    </xf>
    <xf numFmtId="0" fontId="20" fillId="0" borderId="34" xfId="0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horizontal="left" wrapText="1"/>
    </xf>
    <xf numFmtId="49" fontId="6" fillId="0" borderId="38" xfId="0" applyNumberFormat="1" applyFont="1" applyBorder="1" applyAlignment="1" applyProtection="1">
      <alignment horizontal="left" wrapText="1"/>
    </xf>
    <xf numFmtId="0" fontId="22" fillId="0" borderId="40" xfId="0" applyFont="1" applyBorder="1" applyAlignment="1">
      <alignment horizontal="center" vertical="center" wrapText="1"/>
    </xf>
    <xf numFmtId="49" fontId="6" fillId="8" borderId="55" xfId="0" applyNumberFormat="1" applyFont="1" applyFill="1" applyBorder="1" applyAlignment="1" applyProtection="1">
      <alignment horizontal="left" vertical="top" wrapText="1"/>
    </xf>
    <xf numFmtId="49" fontId="6" fillId="8" borderId="54" xfId="0" applyNumberFormat="1" applyFont="1" applyFill="1" applyBorder="1" applyAlignment="1" applyProtection="1">
      <alignment horizontal="left" vertical="top" wrapText="1"/>
    </xf>
    <xf numFmtId="0" fontId="6" fillId="0" borderId="0" xfId="0" applyFont="1" applyBorder="1" applyAlignment="1" applyProtection="1">
      <alignment horizontal="left" vertical="top" wrapText="1"/>
    </xf>
    <xf numFmtId="0" fontId="6" fillId="0" borderId="39" xfId="0" applyFont="1" applyBorder="1" applyAlignment="1" applyProtection="1">
      <alignment horizontal="left" vertical="top" wrapText="1"/>
    </xf>
    <xf numFmtId="0" fontId="6" fillId="8" borderId="34" xfId="0" applyFont="1" applyFill="1" applyBorder="1" applyAlignment="1" applyProtection="1">
      <alignment horizontal="left"/>
      <protection hidden="1"/>
    </xf>
    <xf numFmtId="0" fontId="6" fillId="8" borderId="35" xfId="0" applyFont="1" applyFill="1" applyBorder="1" applyAlignment="1" applyProtection="1">
      <alignment horizontal="left"/>
      <protection hidden="1"/>
    </xf>
    <xf numFmtId="164" fontId="9" fillId="0" borderId="17" xfId="1" applyFont="1" applyBorder="1" applyAlignment="1" applyProtection="1">
      <alignment horizontal="center"/>
      <protection hidden="1"/>
    </xf>
  </cellXfs>
  <cellStyles count="3">
    <cellStyle name="Comma" xfId="1" builtinId="3"/>
    <cellStyle name="Hyperlink" xfId="2" builtinId="8"/>
    <cellStyle name="Normal" xfId="0" builtinId="0"/>
  </cellStyles>
  <dxfs count="15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002060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protection locked="1" hidden="1"/>
    </dxf>
    <dxf>
      <fill>
        <patternFill>
          <bgColor rgb="FFFF0000"/>
        </patternFill>
      </fill>
      <border>
        <right style="thin">
          <color theme="5" tint="-0.499984740745262"/>
        </right>
        <bottom style="thin">
          <color theme="5" tint="-0.499984740745262"/>
        </bottom>
        <vertical/>
        <horizontal/>
      </border>
    </dxf>
    <dxf>
      <fill>
        <patternFill>
          <bgColor rgb="FFFFC000"/>
        </patternFill>
      </fill>
      <border>
        <right style="thin">
          <color theme="2" tint="-0.499984740745262"/>
        </right>
        <bottom style="thin">
          <color theme="2" tint="-0.499984740745262"/>
        </bottom>
        <vertical/>
        <horizontal/>
      </border>
    </dxf>
    <dxf>
      <fill>
        <patternFill>
          <bgColor rgb="FF92D05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SummaryGH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 bwMode="auto">
        <a:xfrm rot="5400000">
          <a:off x="26459" y="26462"/>
          <a:ext cx="687917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52921</xdr:rowOff>
    </xdr:from>
    <xdr:to>
      <xdr:col>0</xdr:col>
      <xdr:colOff>740835</xdr:colOff>
      <xdr:row>3</xdr:row>
      <xdr:rowOff>127005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 bwMode="auto">
        <a:xfrm rot="5400000">
          <a:off x="28576" y="24345"/>
          <a:ext cx="683684" cy="740835"/>
        </a:xfrm>
        <a:prstGeom prst="leftArrow">
          <a:avLst>
            <a:gd name="adj1" fmla="val 72857"/>
            <a:gd name="adj2" fmla="val 50000"/>
          </a:avLst>
        </a:prstGeom>
        <a:blipFill>
          <a:blip xmlns:r="http://schemas.openxmlformats.org/officeDocument/2006/relationships" r:embed="rId2"/>
          <a:tile tx="0" ty="0" sx="100000" sy="100000" flip="none" algn="tl"/>
        </a:blipFill>
        <a:ln w="3175">
          <a:solidFill>
            <a:schemeClr val="tx1"/>
          </a:solidFill>
          <a:headEnd type="none" w="med" len="med"/>
          <a:tailEnd type="none" w="med" len="med"/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tables/table1.xml><?xml version="1.0" encoding="utf-8"?>
<table xmlns="http://schemas.openxmlformats.org/spreadsheetml/2006/main" id="2" name="Table" displayName="Table" ref="A15:I37" headerRowCount="0" totalsRowShown="0" headerRowDxfId="1496" dataDxfId="1494" headerRowBorderDxfId="1495" tableBorderDxfId="1493" headerRowCellStyle="Comma">
  <tableColumns count="9">
    <tableColumn id="1" name="Column1" headerRowDxfId="1492" dataDxfId="1491"/>
    <tableColumn id="2" name="Column2" headerRowDxfId="1490" dataDxfId="1489"/>
    <tableColumn id="3" name="Column3" headerRowDxfId="1488" dataDxfId="1487"/>
    <tableColumn id="4" name="Column4" headerRowDxfId="1486" dataDxfId="1485"/>
    <tableColumn id="5" name="Column5" headerRowDxfId="1484" dataDxfId="1483"/>
    <tableColumn id="6" name="Column6" headerRowDxfId="1482" dataDxfId="1481"/>
    <tableColumn id="7" name="Column7" headerRowDxfId="1480" dataDxfId="1479"/>
    <tableColumn id="8" name="Column8" headerRowDxfId="1478" dataDxfId="1477" headerRowCellStyle="Comma" dataCellStyle="Comma">
      <calculatedColumnFormula>C16*E16*G16</calculatedColumnFormula>
    </tableColumn>
    <tableColumn id="9" name="Column9" headerRowDxfId="1476" dataDxfId="1475" headerRowCellStyle="Comma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1" name="Table114115116117118119120121122" displayName="Table114115116117118119120121122" ref="A15:I37" headerRowCount="0" totalsRowShown="0" headerRowDxfId="1271" dataDxfId="1269" headerRowBorderDxfId="1270" tableBorderDxfId="1268" headerRowCellStyle="Comma">
  <tableColumns count="9">
    <tableColumn id="1" name="Column1" headerRowDxfId="1267" dataDxfId="1266"/>
    <tableColumn id="2" name="Column2" headerRowDxfId="1265" dataDxfId="1264"/>
    <tableColumn id="3" name="Column3" headerRowDxfId="1263" dataDxfId="1262"/>
    <tableColumn id="4" name="Column4" headerRowDxfId="1261" dataDxfId="1260"/>
    <tableColumn id="5" name="Column5" headerRowDxfId="1259" dataDxfId="1258"/>
    <tableColumn id="6" name="Column6" headerRowDxfId="1257" dataDxfId="1256"/>
    <tableColumn id="7" name="Column7" headerRowDxfId="1255" dataDxfId="1254"/>
    <tableColumn id="8" name="Column8" headerRowDxfId="1253" dataDxfId="1252" headerRowCellStyle="Comma" dataCellStyle="Comma">
      <calculatedColumnFormula>C16*E16*G16</calculatedColumnFormula>
    </tableColumn>
    <tableColumn id="9" name="Column9" headerRowDxfId="1251" dataDxfId="1250" headerRowCellStyle="Comma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22" name="Table114115116117118119120121122123" displayName="Table114115116117118119120121122123" ref="A15:I37" headerRowCount="0" totalsRowShown="0" headerRowDxfId="1246" dataDxfId="1244" headerRowBorderDxfId="1245" tableBorderDxfId="1243" headerRowCellStyle="Comma">
  <tableColumns count="9">
    <tableColumn id="1" name="Column1" headerRowDxfId="1242" dataDxfId="1241"/>
    <tableColumn id="2" name="Column2" headerRowDxfId="1240" dataDxfId="1239"/>
    <tableColumn id="3" name="Column3" headerRowDxfId="1238" dataDxfId="1237"/>
    <tableColumn id="4" name="Column4" headerRowDxfId="1236" dataDxfId="1235"/>
    <tableColumn id="5" name="Column5" headerRowDxfId="1234" dataDxfId="1233"/>
    <tableColumn id="6" name="Column6" headerRowDxfId="1232" dataDxfId="1231"/>
    <tableColumn id="7" name="Column7" headerRowDxfId="1230" dataDxfId="1229"/>
    <tableColumn id="8" name="Column8" headerRowDxfId="1228" dataDxfId="1227" headerRowCellStyle="Comma" dataCellStyle="Comma">
      <calculatedColumnFormula>C16*E16*G16</calculatedColumnFormula>
    </tableColumn>
    <tableColumn id="9" name="Column9" headerRowDxfId="1226" dataDxfId="1225" headerRowCellStyle="Comma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23" name="Table114115116117118119120121122123124" displayName="Table114115116117118119120121122123124" ref="A15:I37" headerRowCount="0" totalsRowShown="0" headerRowDxfId="1221" dataDxfId="1219" headerRowBorderDxfId="1220" tableBorderDxfId="1218" headerRowCellStyle="Comma">
  <tableColumns count="9">
    <tableColumn id="1" name="Column1" headerRowDxfId="1217" dataDxfId="1216"/>
    <tableColumn id="2" name="Column2" headerRowDxfId="1215" dataDxfId="1214"/>
    <tableColumn id="3" name="Column3" headerRowDxfId="1213" dataDxfId="1212"/>
    <tableColumn id="4" name="Column4" headerRowDxfId="1211" dataDxfId="1210"/>
    <tableColumn id="5" name="Column5" headerRowDxfId="1209" dataDxfId="1208"/>
    <tableColumn id="6" name="Column6" headerRowDxfId="1207" dataDxfId="1206"/>
    <tableColumn id="7" name="Column7" headerRowDxfId="1205" dataDxfId="1204"/>
    <tableColumn id="8" name="Column8" headerRowDxfId="1203" dataDxfId="1202" headerRowCellStyle="Comma" dataCellStyle="Comma">
      <calculatedColumnFormula>C16*E16*G16</calculatedColumnFormula>
    </tableColumn>
    <tableColumn id="9" name="Column9" headerRowDxfId="1201" dataDxfId="1200" headerRowCellStyle="Comma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24" name="Table114115116117118119120121122123124125" displayName="Table114115116117118119120121122123124125" ref="A15:I37" headerRowCount="0" totalsRowShown="0" headerRowDxfId="1196" dataDxfId="1194" headerRowBorderDxfId="1195" tableBorderDxfId="1193" headerRowCellStyle="Comma">
  <tableColumns count="9">
    <tableColumn id="1" name="Column1" headerRowDxfId="1192" dataDxfId="1191"/>
    <tableColumn id="2" name="Column2" headerRowDxfId="1190" dataDxfId="1189"/>
    <tableColumn id="3" name="Column3" headerRowDxfId="1188" dataDxfId="1187"/>
    <tableColumn id="4" name="Column4" headerRowDxfId="1186" dataDxfId="1185"/>
    <tableColumn id="5" name="Column5" headerRowDxfId="1184" dataDxfId="1183"/>
    <tableColumn id="6" name="Column6" headerRowDxfId="1182" dataDxfId="1181"/>
    <tableColumn id="7" name="Column7" headerRowDxfId="1180" dataDxfId="1179"/>
    <tableColumn id="8" name="Column8" headerRowDxfId="1178" dataDxfId="1177" headerRowCellStyle="Comma" dataCellStyle="Comma">
      <calculatedColumnFormula>C16*E16*G16</calculatedColumnFormula>
    </tableColumn>
    <tableColumn id="9" name="Column9" headerRowDxfId="1176" dataDxfId="1175" headerRowCellStyle="Comma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5" name="Table114115116117118119120121122123124125126" displayName="Table114115116117118119120121122123124125126" ref="A15:I37" headerRowCount="0" totalsRowShown="0" headerRowDxfId="1171" dataDxfId="1169" headerRowBorderDxfId="1170" tableBorderDxfId="1168" headerRowCellStyle="Comma">
  <tableColumns count="9">
    <tableColumn id="1" name="Column1" headerRowDxfId="1167" dataDxfId="1166"/>
    <tableColumn id="2" name="Column2" headerRowDxfId="1165" dataDxfId="1164"/>
    <tableColumn id="3" name="Column3" headerRowDxfId="1163" dataDxfId="1162"/>
    <tableColumn id="4" name="Column4" headerRowDxfId="1161" dataDxfId="1160"/>
    <tableColumn id="5" name="Column5" headerRowDxfId="1159" dataDxfId="1158"/>
    <tableColumn id="6" name="Column6" headerRowDxfId="1157" dataDxfId="1156"/>
    <tableColumn id="7" name="Column7" headerRowDxfId="1155" dataDxfId="1154"/>
    <tableColumn id="8" name="Column8" headerRowDxfId="1153" dataDxfId="1152" headerRowCellStyle="Comma" dataCellStyle="Comma">
      <calculatedColumnFormula>C16*E16*G16</calculatedColumnFormula>
    </tableColumn>
    <tableColumn id="9" name="Column9" headerRowDxfId="1151" dataDxfId="1150" headerRowCellStyle="Comma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6" name="Table114115116117118119120121122123124125126127" displayName="Table114115116117118119120121122123124125126127" ref="A15:I37" headerRowCount="0" totalsRowShown="0" headerRowDxfId="1146" dataDxfId="1144" headerRowBorderDxfId="1145" tableBorderDxfId="1143" headerRowCellStyle="Comma">
  <tableColumns count="9">
    <tableColumn id="1" name="Column1" headerRowDxfId="1142" dataDxfId="1141"/>
    <tableColumn id="2" name="Column2" headerRowDxfId="1140" dataDxfId="1139"/>
    <tableColumn id="3" name="Column3" headerRowDxfId="1138" dataDxfId="1137"/>
    <tableColumn id="4" name="Column4" headerRowDxfId="1136" dataDxfId="1135"/>
    <tableColumn id="5" name="Column5" headerRowDxfId="1134" dataDxfId="1133"/>
    <tableColumn id="6" name="Column6" headerRowDxfId="1132" dataDxfId="1131"/>
    <tableColumn id="7" name="Column7" headerRowDxfId="1130" dataDxfId="1129"/>
    <tableColumn id="8" name="Column8" headerRowDxfId="1128" dataDxfId="1127" headerRowCellStyle="Comma" dataCellStyle="Comma">
      <calculatedColumnFormula>C16*E16*G16</calculatedColumnFormula>
    </tableColumn>
    <tableColumn id="9" name="Column9" headerRowDxfId="1126" dataDxfId="1125" headerRowCellStyle="Comma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27" name="Table114115116117118119120121122123124125126127128" displayName="Table114115116117118119120121122123124125126127128" ref="A15:I37" headerRowCount="0" totalsRowShown="0" headerRowDxfId="1121" dataDxfId="1119" headerRowBorderDxfId="1120" tableBorderDxfId="1118" headerRowCellStyle="Comma">
  <tableColumns count="9">
    <tableColumn id="1" name="Column1" headerRowDxfId="1117" dataDxfId="1116"/>
    <tableColumn id="2" name="Column2" headerRowDxfId="1115" dataDxfId="1114"/>
    <tableColumn id="3" name="Column3" headerRowDxfId="1113" dataDxfId="1112"/>
    <tableColumn id="4" name="Column4" headerRowDxfId="1111" dataDxfId="1110"/>
    <tableColumn id="5" name="Column5" headerRowDxfId="1109" dataDxfId="1108"/>
    <tableColumn id="6" name="Column6" headerRowDxfId="1107" dataDxfId="1106"/>
    <tableColumn id="7" name="Column7" headerRowDxfId="1105" dataDxfId="1104"/>
    <tableColumn id="8" name="Column8" headerRowDxfId="1103" dataDxfId="1102" headerRowCellStyle="Comma" dataCellStyle="Comma">
      <calculatedColumnFormula>C16*E16*G16</calculatedColumnFormula>
    </tableColumn>
    <tableColumn id="9" name="Column9" headerRowDxfId="1101" dataDxfId="1100" headerRowCellStyle="Comma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28" name="Table114115116117118119120121122123124125126127128129" displayName="Table114115116117118119120121122123124125126127128129" ref="A15:I37" headerRowCount="0" totalsRowShown="0" headerRowDxfId="1096" dataDxfId="1094" headerRowBorderDxfId="1095" tableBorderDxfId="1093" headerRowCellStyle="Comma">
  <tableColumns count="9">
    <tableColumn id="1" name="Column1" headerRowDxfId="1092" dataDxfId="1091"/>
    <tableColumn id="2" name="Column2" headerRowDxfId="1090" dataDxfId="1089"/>
    <tableColumn id="3" name="Column3" headerRowDxfId="1088" dataDxfId="1087"/>
    <tableColumn id="4" name="Column4" headerRowDxfId="1086" dataDxfId="1085"/>
    <tableColumn id="5" name="Column5" headerRowDxfId="1084" dataDxfId="1083"/>
    <tableColumn id="6" name="Column6" headerRowDxfId="1082" dataDxfId="1081"/>
    <tableColumn id="7" name="Column7" headerRowDxfId="1080" dataDxfId="1079"/>
    <tableColumn id="8" name="Column8" headerRowDxfId="1078" dataDxfId="1077" headerRowCellStyle="Comma" dataCellStyle="Comma">
      <calculatedColumnFormula>C16*E16*G16</calculatedColumnFormula>
    </tableColumn>
    <tableColumn id="9" name="Column9" headerRowDxfId="1076" dataDxfId="1075" headerRowCellStyle="Comma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29" name="Table114115116117118119120121122123124125126127128129130" displayName="Table114115116117118119120121122123124125126127128129130" ref="A15:I37" headerRowCount="0" totalsRowShown="0" headerRowDxfId="1071" dataDxfId="1069" headerRowBorderDxfId="1070" tableBorderDxfId="1068" headerRowCellStyle="Comma">
  <tableColumns count="9">
    <tableColumn id="1" name="Column1" headerRowDxfId="1067" dataDxfId="1066"/>
    <tableColumn id="2" name="Column2" headerRowDxfId="1065" dataDxfId="1064"/>
    <tableColumn id="3" name="Column3" headerRowDxfId="1063" dataDxfId="1062"/>
    <tableColumn id="4" name="Column4" headerRowDxfId="1061" dataDxfId="1060"/>
    <tableColumn id="5" name="Column5" headerRowDxfId="1059" dataDxfId="1058"/>
    <tableColumn id="6" name="Column6" headerRowDxfId="1057" dataDxfId="1056"/>
    <tableColumn id="7" name="Column7" headerRowDxfId="1055" dataDxfId="1054"/>
    <tableColumn id="8" name="Column8" headerRowDxfId="1053" dataDxfId="1052" headerRowCellStyle="Comma" dataCellStyle="Comma">
      <calculatedColumnFormula>C16*E16*G16</calculatedColumnFormula>
    </tableColumn>
    <tableColumn id="9" name="Column9" headerRowDxfId="1051" dataDxfId="1050" headerRowCellStyle="Comma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30" name="Table114115116117118119120121122123124125126127128129130131" displayName="Table114115116117118119120121122123124125126127128129130131" ref="A15:I37" headerRowCount="0" totalsRowShown="0" headerRowDxfId="1046" dataDxfId="1044" headerRowBorderDxfId="1045" tableBorderDxfId="1043" headerRowCellStyle="Comma">
  <tableColumns count="9">
    <tableColumn id="1" name="Column1" headerRowDxfId="1042" dataDxfId="1041"/>
    <tableColumn id="2" name="Column2" headerRowDxfId="1040" dataDxfId="1039"/>
    <tableColumn id="3" name="Column3" headerRowDxfId="1038" dataDxfId="1037"/>
    <tableColumn id="4" name="Column4" headerRowDxfId="1036" dataDxfId="1035"/>
    <tableColumn id="5" name="Column5" headerRowDxfId="1034" dataDxfId="1033"/>
    <tableColumn id="6" name="Column6" headerRowDxfId="1032" dataDxfId="1031"/>
    <tableColumn id="7" name="Column7" headerRowDxfId="1030" dataDxfId="1029"/>
    <tableColumn id="8" name="Column8" headerRowDxfId="1028" dataDxfId="1027" headerRowCellStyle="Comma" dataCellStyle="Comma">
      <calculatedColumnFormula>C16*E16*G16</calculatedColumnFormula>
    </tableColumn>
    <tableColumn id="9" name="Column9" headerRowDxfId="1026" dataDxfId="1025" headerRow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3" name="Table114" displayName="Table114" ref="A15:I37" headerRowCount="0" totalsRowShown="0" headerRowDxfId="1471" dataDxfId="1469" headerRowBorderDxfId="1470" tableBorderDxfId="1468" headerRowCellStyle="Comma">
  <tableColumns count="9">
    <tableColumn id="1" name="Column1" headerRowDxfId="1467" dataDxfId="1466"/>
    <tableColumn id="2" name="Column2" headerRowDxfId="1465" dataDxfId="1464"/>
    <tableColumn id="3" name="Column3" headerRowDxfId="1463" dataDxfId="1462"/>
    <tableColumn id="4" name="Column4" headerRowDxfId="1461" dataDxfId="1460"/>
    <tableColumn id="5" name="Column5" headerRowDxfId="1459" dataDxfId="1458"/>
    <tableColumn id="6" name="Column6" headerRowDxfId="1457" dataDxfId="1456"/>
    <tableColumn id="7" name="Column7" headerRowDxfId="1455" dataDxfId="1454"/>
    <tableColumn id="8" name="Column8" headerRowDxfId="1453" dataDxfId="1452" headerRowCellStyle="Comma" dataCellStyle="Comma">
      <calculatedColumnFormula>C16*E16*G16</calculatedColumnFormula>
    </tableColumn>
    <tableColumn id="9" name="Column9" headerRowDxfId="1451" dataDxfId="1450" headerRowCellStyle="Comma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31" name="Table114115116117118119120121122123124125126127128129130131132" displayName="Table114115116117118119120121122123124125126127128129130131132" ref="A15:I37" headerRowCount="0" totalsRowShown="0" headerRowDxfId="1021" dataDxfId="1019" headerRowBorderDxfId="1020" tableBorderDxfId="1018" headerRowCellStyle="Comma">
  <tableColumns count="9">
    <tableColumn id="1" name="Column1" headerRowDxfId="1017" dataDxfId="1016"/>
    <tableColumn id="2" name="Column2" headerRowDxfId="1015" dataDxfId="1014"/>
    <tableColumn id="3" name="Column3" headerRowDxfId="1013" dataDxfId="1012"/>
    <tableColumn id="4" name="Column4" headerRowDxfId="1011" dataDxfId="1010"/>
    <tableColumn id="5" name="Column5" headerRowDxfId="1009" dataDxfId="1008"/>
    <tableColumn id="6" name="Column6" headerRowDxfId="1007" dataDxfId="1006"/>
    <tableColumn id="7" name="Column7" headerRowDxfId="1005" dataDxfId="1004"/>
    <tableColumn id="8" name="Column8" headerRowDxfId="1003" dataDxfId="1002" headerRowCellStyle="Comma" dataCellStyle="Comma">
      <calculatedColumnFormula>C16*E16*G16</calculatedColumnFormula>
    </tableColumn>
    <tableColumn id="9" name="Column9" headerRowDxfId="1001" dataDxfId="1000" headerRowCellStyle="Comma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2" name="Table114115116117118119120121122123124125126127128129130131132133" displayName="Table114115116117118119120121122123124125126127128129130131132133" ref="A15:I37" headerRowCount="0" totalsRowShown="0" headerRowDxfId="996" dataDxfId="994" headerRowBorderDxfId="995" tableBorderDxfId="993" headerRowCellStyle="Comma">
  <tableColumns count="9">
    <tableColumn id="1" name="Column1" headerRowDxfId="992" dataDxfId="991"/>
    <tableColumn id="2" name="Column2" headerRowDxfId="990" dataDxfId="989"/>
    <tableColumn id="3" name="Column3" headerRowDxfId="988" dataDxfId="987"/>
    <tableColumn id="4" name="Column4" headerRowDxfId="986" dataDxfId="985"/>
    <tableColumn id="5" name="Column5" headerRowDxfId="984" dataDxfId="983"/>
    <tableColumn id="6" name="Column6" headerRowDxfId="982" dataDxfId="981"/>
    <tableColumn id="7" name="Column7" headerRowDxfId="980" dataDxfId="979"/>
    <tableColumn id="8" name="Column8" headerRowDxfId="978" dataDxfId="977" headerRowCellStyle="Comma" dataCellStyle="Comma">
      <calculatedColumnFormula>C16*E16*G16</calculatedColumnFormula>
    </tableColumn>
    <tableColumn id="9" name="Column9" headerRowDxfId="976" dataDxfId="975" headerRowCellStyle="Comma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33" name="Table114115116117118119120121122123124125126127128129130131132133134" displayName="Table114115116117118119120121122123124125126127128129130131132133134" ref="A15:I37" headerRowCount="0" totalsRowShown="0" headerRowDxfId="971" dataDxfId="969" headerRowBorderDxfId="970" tableBorderDxfId="968" headerRowCellStyle="Comma">
  <tableColumns count="9">
    <tableColumn id="1" name="Column1" headerRowDxfId="967" dataDxfId="966"/>
    <tableColumn id="2" name="Column2" headerRowDxfId="965" dataDxfId="964"/>
    <tableColumn id="3" name="Column3" headerRowDxfId="963" dataDxfId="962"/>
    <tableColumn id="4" name="Column4" headerRowDxfId="961" dataDxfId="960"/>
    <tableColumn id="5" name="Column5" headerRowDxfId="959" dataDxfId="958"/>
    <tableColumn id="6" name="Column6" headerRowDxfId="957" dataDxfId="956"/>
    <tableColumn id="7" name="Column7" headerRowDxfId="955" dataDxfId="954"/>
    <tableColumn id="8" name="Column8" headerRowDxfId="953" dataDxfId="952" headerRowCellStyle="Comma" dataCellStyle="Comma">
      <calculatedColumnFormula>C16*E16*G16</calculatedColumnFormula>
    </tableColumn>
    <tableColumn id="9" name="Column9" headerRowDxfId="951" dataDxfId="950" headerRowCellStyle="Comma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34" name="Table114115116117118119120121122123124125126127128129130131132133134135" displayName="Table114115116117118119120121122123124125126127128129130131132133134135" ref="A15:I37" headerRowCount="0" totalsRowShown="0" headerRowDxfId="946" dataDxfId="944" headerRowBorderDxfId="945" tableBorderDxfId="943" headerRowCellStyle="Comma">
  <tableColumns count="9">
    <tableColumn id="1" name="Column1" headerRowDxfId="942" dataDxfId="941"/>
    <tableColumn id="2" name="Column2" headerRowDxfId="940" dataDxfId="939"/>
    <tableColumn id="3" name="Column3" headerRowDxfId="938" dataDxfId="937"/>
    <tableColumn id="4" name="Column4" headerRowDxfId="936" dataDxfId="935"/>
    <tableColumn id="5" name="Column5" headerRowDxfId="934" dataDxfId="933"/>
    <tableColumn id="6" name="Column6" headerRowDxfId="932" dataDxfId="931"/>
    <tableColumn id="7" name="Column7" headerRowDxfId="930" dataDxfId="929"/>
    <tableColumn id="8" name="Column8" headerRowDxfId="928" dataDxfId="927" headerRowCellStyle="Comma" dataCellStyle="Comma">
      <calculatedColumnFormula>C16*E16*G16</calculatedColumnFormula>
    </tableColumn>
    <tableColumn id="9" name="Column9" headerRowDxfId="926" dataDxfId="925" headerRowCellStyle="Comma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5" name="Table114115116117118119120121122123124125126127128129130131132133134135136" displayName="Table114115116117118119120121122123124125126127128129130131132133134135136" ref="A15:I37" headerRowCount="0" totalsRowShown="0" headerRowDxfId="921" dataDxfId="919" headerRowBorderDxfId="920" tableBorderDxfId="918" headerRowCellStyle="Comma">
  <tableColumns count="9">
    <tableColumn id="1" name="Column1" headerRowDxfId="917" dataDxfId="916"/>
    <tableColumn id="2" name="Column2" headerRowDxfId="915" dataDxfId="914"/>
    <tableColumn id="3" name="Column3" headerRowDxfId="913" dataDxfId="912"/>
    <tableColumn id="4" name="Column4" headerRowDxfId="911" dataDxfId="910"/>
    <tableColumn id="5" name="Column5" headerRowDxfId="909" dataDxfId="908"/>
    <tableColumn id="6" name="Column6" headerRowDxfId="907" dataDxfId="906"/>
    <tableColumn id="7" name="Column7" headerRowDxfId="905" dataDxfId="904"/>
    <tableColumn id="8" name="Column8" headerRowDxfId="903" dataDxfId="902" headerRowCellStyle="Comma" dataCellStyle="Comma">
      <calculatedColumnFormula>C16*E16*G16</calculatedColumnFormula>
    </tableColumn>
    <tableColumn id="9" name="Column9" headerRowDxfId="901" dataDxfId="900" headerRowCellStyle="Comma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36" name="Table114115116117118119120121122123124125126127128129130131132133134135136137" displayName="Table114115116117118119120121122123124125126127128129130131132133134135136137" ref="A15:I37" headerRowCount="0" totalsRowShown="0" headerRowDxfId="896" dataDxfId="894" headerRowBorderDxfId="895" tableBorderDxfId="893" headerRowCellStyle="Comma">
  <tableColumns count="9">
    <tableColumn id="1" name="Column1" headerRowDxfId="892" dataDxfId="891"/>
    <tableColumn id="2" name="Column2" headerRowDxfId="890" dataDxfId="889"/>
    <tableColumn id="3" name="Column3" headerRowDxfId="888" dataDxfId="887"/>
    <tableColumn id="4" name="Column4" headerRowDxfId="886" dataDxfId="885"/>
    <tableColumn id="5" name="Column5" headerRowDxfId="884" dataDxfId="883"/>
    <tableColumn id="6" name="Column6" headerRowDxfId="882" dataDxfId="881"/>
    <tableColumn id="7" name="Column7" headerRowDxfId="880" dataDxfId="879"/>
    <tableColumn id="8" name="Column8" headerRowDxfId="878" dataDxfId="877" headerRowCellStyle="Comma" dataCellStyle="Comma">
      <calculatedColumnFormula>C16*E16*G16</calculatedColumnFormula>
    </tableColumn>
    <tableColumn id="9" name="Column9" headerRowDxfId="876" dataDxfId="875" headerRowCellStyle="Comma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37" name="Table114115116117118119120121122123124125126127128129130131132133134135136137138" displayName="Table114115116117118119120121122123124125126127128129130131132133134135136137138" ref="A15:I37" headerRowCount="0" totalsRowShown="0" headerRowDxfId="871" dataDxfId="869" headerRowBorderDxfId="870" tableBorderDxfId="868" headerRowCellStyle="Comma">
  <tableColumns count="9">
    <tableColumn id="1" name="Column1" headerRowDxfId="867" dataDxfId="866"/>
    <tableColumn id="2" name="Column2" headerRowDxfId="865" dataDxfId="864"/>
    <tableColumn id="3" name="Column3" headerRowDxfId="863" dataDxfId="862"/>
    <tableColumn id="4" name="Column4" headerRowDxfId="861" dataDxfId="860"/>
    <tableColumn id="5" name="Column5" headerRowDxfId="859" dataDxfId="858"/>
    <tableColumn id="6" name="Column6" headerRowDxfId="857" dataDxfId="856"/>
    <tableColumn id="7" name="Column7" headerRowDxfId="855" dataDxfId="854"/>
    <tableColumn id="8" name="Column8" headerRowDxfId="853" dataDxfId="852" headerRowCellStyle="Comma" dataCellStyle="Comma">
      <calculatedColumnFormula>C16*E16*G16</calculatedColumnFormula>
    </tableColumn>
    <tableColumn id="9" name="Column9" headerRowDxfId="851" dataDxfId="850" headerRowCellStyle="Comma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38" name="Table114115116117118119120121122123124125126127128129130131132133134135136137138139" displayName="Table114115116117118119120121122123124125126127128129130131132133134135136137138139" ref="A15:I37" headerRowCount="0" totalsRowShown="0" headerRowDxfId="846" dataDxfId="844" headerRowBorderDxfId="845" tableBorderDxfId="843" headerRowCellStyle="Comma">
  <tableColumns count="9">
    <tableColumn id="1" name="Column1" headerRowDxfId="842" dataDxfId="841"/>
    <tableColumn id="2" name="Column2" headerRowDxfId="840" dataDxfId="839"/>
    <tableColumn id="3" name="Column3" headerRowDxfId="838" dataDxfId="837"/>
    <tableColumn id="4" name="Column4" headerRowDxfId="836" dataDxfId="835"/>
    <tableColumn id="5" name="Column5" headerRowDxfId="834" dataDxfId="833"/>
    <tableColumn id="6" name="Column6" headerRowDxfId="832" dataDxfId="831"/>
    <tableColumn id="7" name="Column7" headerRowDxfId="830" dataDxfId="829"/>
    <tableColumn id="8" name="Column8" headerRowDxfId="828" dataDxfId="827" headerRowCellStyle="Comma" dataCellStyle="Comma">
      <calculatedColumnFormula>C16*E16*G16</calculatedColumnFormula>
    </tableColumn>
    <tableColumn id="9" name="Column9" headerRowDxfId="826" dataDxfId="825" headerRowCellStyle="Comma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39" name="Table114115116117118119120121122123124125126127128129130131132133134135136137138139140" displayName="Table114115116117118119120121122123124125126127128129130131132133134135136137138139140" ref="A15:I37" headerRowCount="0" totalsRowShown="0" headerRowDxfId="821" dataDxfId="819" headerRowBorderDxfId="820" tableBorderDxfId="818" headerRowCellStyle="Comma">
  <tableColumns count="9">
    <tableColumn id="1" name="Column1" headerRowDxfId="817" dataDxfId="816"/>
    <tableColumn id="2" name="Column2" headerRowDxfId="815" dataDxfId="814"/>
    <tableColumn id="3" name="Column3" headerRowDxfId="813" dataDxfId="812"/>
    <tableColumn id="4" name="Column4" headerRowDxfId="811" dataDxfId="810"/>
    <tableColumn id="5" name="Column5" headerRowDxfId="809" dataDxfId="808"/>
    <tableColumn id="6" name="Column6" headerRowDxfId="807" dataDxfId="806"/>
    <tableColumn id="7" name="Column7" headerRowDxfId="805" dataDxfId="804"/>
    <tableColumn id="8" name="Column8" headerRowDxfId="803" dataDxfId="802" headerRowCellStyle="Comma" dataCellStyle="Comma">
      <calculatedColumnFormula>C16*E16*G16</calculatedColumnFormula>
    </tableColumn>
    <tableColumn id="9" name="Column9" headerRowDxfId="801" dataDxfId="800" headerRowCellStyle="Comma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0" name="Table114115116117118119120121122123124125126127128129130131132133134135136137138139140141" displayName="Table114115116117118119120121122123124125126127128129130131132133134135136137138139140141" ref="A15:I37" headerRowCount="0" totalsRowShown="0" headerRowDxfId="796" dataDxfId="794" headerRowBorderDxfId="795" tableBorderDxfId="793" headerRowCellStyle="Comma">
  <tableColumns count="9">
    <tableColumn id="1" name="Column1" headerRowDxfId="792" dataDxfId="791"/>
    <tableColumn id="2" name="Column2" headerRowDxfId="790" dataDxfId="789"/>
    <tableColumn id="3" name="Column3" headerRowDxfId="788" dataDxfId="787"/>
    <tableColumn id="4" name="Column4" headerRowDxfId="786" dataDxfId="785"/>
    <tableColumn id="5" name="Column5" headerRowDxfId="784" dataDxfId="783"/>
    <tableColumn id="6" name="Column6" headerRowDxfId="782" dataDxfId="781"/>
    <tableColumn id="7" name="Column7" headerRowDxfId="780" dataDxfId="779"/>
    <tableColumn id="8" name="Column8" headerRowDxfId="778" dataDxfId="777" headerRowCellStyle="Comma" dataCellStyle="Comma">
      <calculatedColumnFormula>C16*E16*G16</calculatedColumnFormula>
    </tableColumn>
    <tableColumn id="9" name="Column9" headerRowDxfId="776" dataDxfId="775" headerRow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14" name="Table114115" displayName="Table114115" ref="A15:I37" headerRowCount="0" totalsRowShown="0" headerRowDxfId="1446" dataDxfId="1444" headerRowBorderDxfId="1445" tableBorderDxfId="1443" headerRowCellStyle="Comma">
  <tableColumns count="9">
    <tableColumn id="1" name="Column1" headerRowDxfId="1442" dataDxfId="1441"/>
    <tableColumn id="2" name="Column2" headerRowDxfId="1440" dataDxfId="1439"/>
    <tableColumn id="3" name="Column3" headerRowDxfId="1438" dataDxfId="1437"/>
    <tableColumn id="4" name="Column4" headerRowDxfId="1436" dataDxfId="1435"/>
    <tableColumn id="5" name="Column5" headerRowDxfId="1434" dataDxfId="1433"/>
    <tableColumn id="6" name="Column6" headerRowDxfId="1432" dataDxfId="1431"/>
    <tableColumn id="7" name="Column7" headerRowDxfId="1430" dataDxfId="1429"/>
    <tableColumn id="8" name="Column8" headerRowDxfId="1428" dataDxfId="1427" headerRowCellStyle="Comma" dataCellStyle="Comma">
      <calculatedColumnFormula>C16*E16*G16</calculatedColumnFormula>
    </tableColumn>
    <tableColumn id="9" name="Column9" headerRowDxfId="1426" dataDxfId="1425" headerRowCellStyle="Comma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41" name="Table114115116117118119120121122123124125126127128129130131132133134135136137138139140141142" displayName="Table114115116117118119120121122123124125126127128129130131132133134135136137138139140141142" ref="A15:I37" headerRowCount="0" totalsRowShown="0" headerRowDxfId="771" dataDxfId="769" headerRowBorderDxfId="770" tableBorderDxfId="768" headerRowCellStyle="Comma">
  <tableColumns count="9">
    <tableColumn id="1" name="Column1" headerRowDxfId="767" dataDxfId="766"/>
    <tableColumn id="2" name="Column2" headerRowDxfId="765" dataDxfId="764"/>
    <tableColumn id="3" name="Column3" headerRowDxfId="763" dataDxfId="762"/>
    <tableColumn id="4" name="Column4" headerRowDxfId="761" dataDxfId="760"/>
    <tableColumn id="5" name="Column5" headerRowDxfId="759" dataDxfId="758"/>
    <tableColumn id="6" name="Column6" headerRowDxfId="757" dataDxfId="756"/>
    <tableColumn id="7" name="Column7" headerRowDxfId="755" dataDxfId="754"/>
    <tableColumn id="8" name="Column8" headerRowDxfId="753" dataDxfId="752" headerRowCellStyle="Comma" dataCellStyle="Comma">
      <calculatedColumnFormula>C16*E16*G16</calculatedColumnFormula>
    </tableColumn>
    <tableColumn id="9" name="Column9" headerRowDxfId="751" dataDxfId="750" headerRowCellStyle="Comma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42" name="Table114115116117118119120121122123124125126127128129130131132133134135136137138139140141142143" displayName="Table114115116117118119120121122123124125126127128129130131132133134135136137138139140141142143" ref="A15:I37" headerRowCount="0" totalsRowShown="0" headerRowDxfId="746" dataDxfId="744" headerRowBorderDxfId="745" tableBorderDxfId="743" headerRowCellStyle="Comma">
  <tableColumns count="9">
    <tableColumn id="1" name="Column1" headerRowDxfId="742" dataDxfId="741"/>
    <tableColumn id="2" name="Column2" headerRowDxfId="740" dataDxfId="739"/>
    <tableColumn id="3" name="Column3" headerRowDxfId="738" dataDxfId="737"/>
    <tableColumn id="4" name="Column4" headerRowDxfId="736" dataDxfId="735"/>
    <tableColumn id="5" name="Column5" headerRowDxfId="734" dataDxfId="733"/>
    <tableColumn id="6" name="Column6" headerRowDxfId="732" dataDxfId="731"/>
    <tableColumn id="7" name="Column7" headerRowDxfId="730" dataDxfId="729"/>
    <tableColumn id="8" name="Column8" headerRowDxfId="728" dataDxfId="727" headerRowCellStyle="Comma" dataCellStyle="Comma">
      <calculatedColumnFormula>C16*E16*G16</calculatedColumnFormula>
    </tableColumn>
    <tableColumn id="9" name="Column9" headerRowDxfId="726" dataDxfId="725" headerRowCellStyle="Comma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43" name="Table114115116117118119120121122123124125126127128129130131132133134135136137138139140141142143144" displayName="Table114115116117118119120121122123124125126127128129130131132133134135136137138139140141142143144" ref="A15:I37" headerRowCount="0" totalsRowShown="0" headerRowDxfId="721" dataDxfId="719" headerRowBorderDxfId="720" tableBorderDxfId="718" headerRowCellStyle="Comma">
  <tableColumns count="9">
    <tableColumn id="1" name="Column1" headerRowDxfId="717" dataDxfId="716"/>
    <tableColumn id="2" name="Column2" headerRowDxfId="715" dataDxfId="714"/>
    <tableColumn id="3" name="Column3" headerRowDxfId="713" dataDxfId="712"/>
    <tableColumn id="4" name="Column4" headerRowDxfId="711" dataDxfId="710"/>
    <tableColumn id="5" name="Column5" headerRowDxfId="709" dataDxfId="708"/>
    <tableColumn id="6" name="Column6" headerRowDxfId="707" dataDxfId="706"/>
    <tableColumn id="7" name="Column7" headerRowDxfId="705" dataDxfId="704"/>
    <tableColumn id="8" name="Column8" headerRowDxfId="703" dataDxfId="702" headerRowCellStyle="Comma" dataCellStyle="Comma">
      <calculatedColumnFormula>C16*E16*G16</calculatedColumnFormula>
    </tableColumn>
    <tableColumn id="9" name="Column9" headerRowDxfId="701" dataDxfId="700" headerRowCellStyle="Comma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44" name="Table114115116117118119120121122123124125126127128129130131132133134135136137138139140141142143144145" displayName="Table114115116117118119120121122123124125126127128129130131132133134135136137138139140141142143144145" ref="A15:I37" headerRowCount="0" totalsRowShown="0" headerRowDxfId="696" dataDxfId="694" headerRowBorderDxfId="695" tableBorderDxfId="693" headerRowCellStyle="Comma">
  <tableColumns count="9">
    <tableColumn id="1" name="Column1" headerRowDxfId="692" dataDxfId="691"/>
    <tableColumn id="2" name="Column2" headerRowDxfId="690" dataDxfId="689"/>
    <tableColumn id="3" name="Column3" headerRowDxfId="688" dataDxfId="687"/>
    <tableColumn id="4" name="Column4" headerRowDxfId="686" dataDxfId="685"/>
    <tableColumn id="5" name="Column5" headerRowDxfId="684" dataDxfId="683"/>
    <tableColumn id="6" name="Column6" headerRowDxfId="682" dataDxfId="681"/>
    <tableColumn id="7" name="Column7" headerRowDxfId="680" dataDxfId="679"/>
    <tableColumn id="8" name="Column8" headerRowDxfId="678" dataDxfId="677" headerRowCellStyle="Comma" dataCellStyle="Comma">
      <calculatedColumnFormula>C16*E16*G16</calculatedColumnFormula>
    </tableColumn>
    <tableColumn id="9" name="Column9" headerRowDxfId="676" dataDxfId="675" headerRowCellStyle="Comma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45" name="Table114115116117118119120121122123124125126127128129130131132133134135136137138139140141142143144145146" displayName="Table114115116117118119120121122123124125126127128129130131132133134135136137138139140141142143144145146" ref="A15:I37" headerRowCount="0" totalsRowShown="0" headerRowDxfId="671" dataDxfId="669" headerRowBorderDxfId="670" tableBorderDxfId="668" headerRowCellStyle="Comma">
  <tableColumns count="9">
    <tableColumn id="1" name="Column1" headerRowDxfId="667" dataDxfId="666"/>
    <tableColumn id="2" name="Column2" headerRowDxfId="665" dataDxfId="664"/>
    <tableColumn id="3" name="Column3" headerRowDxfId="663" dataDxfId="662"/>
    <tableColumn id="4" name="Column4" headerRowDxfId="661" dataDxfId="660"/>
    <tableColumn id="5" name="Column5" headerRowDxfId="659" dataDxfId="658"/>
    <tableColumn id="6" name="Column6" headerRowDxfId="657" dataDxfId="656"/>
    <tableColumn id="7" name="Column7" headerRowDxfId="655" dataDxfId="654"/>
    <tableColumn id="8" name="Column8" headerRowDxfId="653" dataDxfId="652" headerRowCellStyle="Comma" dataCellStyle="Comma">
      <calculatedColumnFormula>C16*E16*G16</calculatedColumnFormula>
    </tableColumn>
    <tableColumn id="9" name="Column9" headerRowDxfId="651" dataDxfId="650" headerRowCellStyle="Comma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46" name="Table114115116117118119120121122123124125126127128129130131132133134135136137138139140141142143144145146147" displayName="Table114115116117118119120121122123124125126127128129130131132133134135136137138139140141142143144145146147" ref="A15:I37" headerRowCount="0" totalsRowShown="0" headerRowDxfId="646" dataDxfId="644" headerRowBorderDxfId="645" tableBorderDxfId="643" headerRowCellStyle="Comma">
  <tableColumns count="9">
    <tableColumn id="1" name="Column1" headerRowDxfId="642" dataDxfId="641"/>
    <tableColumn id="2" name="Column2" headerRowDxfId="640" dataDxfId="639"/>
    <tableColumn id="3" name="Column3" headerRowDxfId="638" dataDxfId="637"/>
    <tableColumn id="4" name="Column4" headerRowDxfId="636" dataDxfId="635"/>
    <tableColumn id="5" name="Column5" headerRowDxfId="634" dataDxfId="633"/>
    <tableColumn id="6" name="Column6" headerRowDxfId="632" dataDxfId="631"/>
    <tableColumn id="7" name="Column7" headerRowDxfId="630" dataDxfId="629"/>
    <tableColumn id="8" name="Column8" headerRowDxfId="628" dataDxfId="627" headerRowCellStyle="Comma" dataCellStyle="Comma">
      <calculatedColumnFormula>C16*E16*G16</calculatedColumnFormula>
    </tableColumn>
    <tableColumn id="9" name="Column9" headerRowDxfId="626" dataDxfId="625" headerRowCellStyle="Comma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47" name="Table114115116117118119120121122123124125126127128129130131132133134135136137138139140141142143144145146147148" displayName="Table114115116117118119120121122123124125126127128129130131132133134135136137138139140141142143144145146147148" ref="A15:I37" headerRowCount="0" totalsRowShown="0" headerRowDxfId="621" dataDxfId="619" headerRowBorderDxfId="620" tableBorderDxfId="618" headerRowCellStyle="Comma">
  <tableColumns count="9">
    <tableColumn id="1" name="Column1" headerRowDxfId="617" dataDxfId="616"/>
    <tableColumn id="2" name="Column2" headerRowDxfId="615" dataDxfId="614"/>
    <tableColumn id="3" name="Column3" headerRowDxfId="613" dataDxfId="612"/>
    <tableColumn id="4" name="Column4" headerRowDxfId="611" dataDxfId="610"/>
    <tableColumn id="5" name="Column5" headerRowDxfId="609" dataDxfId="608"/>
    <tableColumn id="6" name="Column6" headerRowDxfId="607" dataDxfId="606"/>
    <tableColumn id="7" name="Column7" headerRowDxfId="605" dataDxfId="604"/>
    <tableColumn id="8" name="Column8" headerRowDxfId="603" dataDxfId="602" headerRowCellStyle="Comma" dataCellStyle="Comma">
      <calculatedColumnFormula>C16*E16*G16</calculatedColumnFormula>
    </tableColumn>
    <tableColumn id="9" name="Column9" headerRowDxfId="601" dataDxfId="600" headerRowCellStyle="Comma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48" name="Table114115116117118119120121122123124125126127128129130131132133134135136137138139140141142143144145146147148149" displayName="Table114115116117118119120121122123124125126127128129130131132133134135136137138139140141142143144145146147148149" ref="A15:I37" headerRowCount="0" totalsRowShown="0" headerRowDxfId="596" dataDxfId="594" headerRowBorderDxfId="595" tableBorderDxfId="593" headerRowCellStyle="Comma">
  <tableColumns count="9">
    <tableColumn id="1" name="Column1" headerRowDxfId="592" dataDxfId="591"/>
    <tableColumn id="2" name="Column2" headerRowDxfId="590" dataDxfId="589"/>
    <tableColumn id="3" name="Column3" headerRowDxfId="588" dataDxfId="587"/>
    <tableColumn id="4" name="Column4" headerRowDxfId="586" dataDxfId="585"/>
    <tableColumn id="5" name="Column5" headerRowDxfId="584" dataDxfId="583"/>
    <tableColumn id="6" name="Column6" headerRowDxfId="582" dataDxfId="581"/>
    <tableColumn id="7" name="Column7" headerRowDxfId="580" dataDxfId="579"/>
    <tableColumn id="8" name="Column8" headerRowDxfId="578" dataDxfId="577" headerRowCellStyle="Comma" dataCellStyle="Comma">
      <calculatedColumnFormula>C16*E16*G16</calculatedColumnFormula>
    </tableColumn>
    <tableColumn id="9" name="Column9" headerRowDxfId="576" dataDxfId="575" headerRowCellStyle="Comma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49" name="Table114115116117118119120121122123124125126127128129130131132133134135136137138139140141142143144145146147148149150" displayName="Table114115116117118119120121122123124125126127128129130131132133134135136137138139140141142143144145146147148149150" ref="A15:I37" headerRowCount="0" totalsRowShown="0" headerRowDxfId="571" dataDxfId="569" headerRowBorderDxfId="570" tableBorderDxfId="568" headerRowCellStyle="Comma">
  <tableColumns count="9">
    <tableColumn id="1" name="Column1" headerRowDxfId="567" dataDxfId="566"/>
    <tableColumn id="2" name="Column2" headerRowDxfId="565" dataDxfId="564"/>
    <tableColumn id="3" name="Column3" headerRowDxfId="563" dataDxfId="562"/>
    <tableColumn id="4" name="Column4" headerRowDxfId="561" dataDxfId="560"/>
    <tableColumn id="5" name="Column5" headerRowDxfId="559" dataDxfId="558"/>
    <tableColumn id="6" name="Column6" headerRowDxfId="557" dataDxfId="556"/>
    <tableColumn id="7" name="Column7" headerRowDxfId="555" dataDxfId="554"/>
    <tableColumn id="8" name="Column8" headerRowDxfId="553" dataDxfId="552" headerRowCellStyle="Comma" dataCellStyle="Comma">
      <calculatedColumnFormula>C16*E16*G16</calculatedColumnFormula>
    </tableColumn>
    <tableColumn id="9" name="Column9" headerRowDxfId="551" dataDxfId="550" headerRowCellStyle="Comma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50" name="Table114115116117118119120121122123124125126127128129130131132133134135136137138139140141142143144145146147148149150151" displayName="Table114115116117118119120121122123124125126127128129130131132133134135136137138139140141142143144145146147148149150151" ref="A15:I37" headerRowCount="0" totalsRowShown="0" headerRowDxfId="546" dataDxfId="544" headerRowBorderDxfId="545" tableBorderDxfId="543" headerRowCellStyle="Comma">
  <tableColumns count="9">
    <tableColumn id="1" name="Column1" headerRowDxfId="542" dataDxfId="541"/>
    <tableColumn id="2" name="Column2" headerRowDxfId="540" dataDxfId="539"/>
    <tableColumn id="3" name="Column3" headerRowDxfId="538" dataDxfId="537"/>
    <tableColumn id="4" name="Column4" headerRowDxfId="536" dataDxfId="535"/>
    <tableColumn id="5" name="Column5" headerRowDxfId="534" dataDxfId="533"/>
    <tableColumn id="6" name="Column6" headerRowDxfId="532" dataDxfId="531"/>
    <tableColumn id="7" name="Column7" headerRowDxfId="530" dataDxfId="529"/>
    <tableColumn id="8" name="Column8" headerRowDxfId="528" dataDxfId="527" headerRowCellStyle="Comma" dataCellStyle="Comma">
      <calculatedColumnFormula>C16*E16*G16</calculatedColumnFormula>
    </tableColumn>
    <tableColumn id="9" name="Column9" headerRowDxfId="526" dataDxfId="525" headerRowCellStyle="Comm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15" name="Table114115116" displayName="Table114115116" ref="A15:I37" headerRowCount="0" totalsRowShown="0" headerRowDxfId="1421" dataDxfId="1419" headerRowBorderDxfId="1420" tableBorderDxfId="1418" headerRowCellStyle="Comma">
  <tableColumns count="9">
    <tableColumn id="1" name="Column1" headerRowDxfId="1417" dataDxfId="1416"/>
    <tableColumn id="2" name="Column2" headerRowDxfId="1415" dataDxfId="1414"/>
    <tableColumn id="3" name="Column3" headerRowDxfId="1413" dataDxfId="1412"/>
    <tableColumn id="4" name="Column4" headerRowDxfId="1411" dataDxfId="1410"/>
    <tableColumn id="5" name="Column5" headerRowDxfId="1409" dataDxfId="1408"/>
    <tableColumn id="6" name="Column6" headerRowDxfId="1407" dataDxfId="1406"/>
    <tableColumn id="7" name="Column7" headerRowDxfId="1405" dataDxfId="1404"/>
    <tableColumn id="8" name="Column8" headerRowDxfId="1403" dataDxfId="1402" headerRowCellStyle="Comma" dataCellStyle="Comma">
      <calculatedColumnFormula>C16*E16*G16</calculatedColumnFormula>
    </tableColumn>
    <tableColumn id="9" name="Column9" headerRowDxfId="1401" dataDxfId="1400" headerRowCellStyle="Comma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51" name="Table114115116117118119120121122123124125126127128129130131132133134135136137138139140141142143144145146147148149150151152" displayName="Table114115116117118119120121122123124125126127128129130131132133134135136137138139140141142143144145146147148149150151152" ref="A15:I37" headerRowCount="0" totalsRowShown="0" headerRowDxfId="521" dataDxfId="519" headerRowBorderDxfId="520" tableBorderDxfId="518" headerRowCellStyle="Comma">
  <tableColumns count="9">
    <tableColumn id="1" name="Column1" headerRowDxfId="517" dataDxfId="516"/>
    <tableColumn id="2" name="Column2" headerRowDxfId="515" dataDxfId="514"/>
    <tableColumn id="3" name="Column3" headerRowDxfId="513" dataDxfId="512"/>
    <tableColumn id="4" name="Column4" headerRowDxfId="511" dataDxfId="510"/>
    <tableColumn id="5" name="Column5" headerRowDxfId="509" dataDxfId="508"/>
    <tableColumn id="6" name="Column6" headerRowDxfId="507" dataDxfId="506"/>
    <tableColumn id="7" name="Column7" headerRowDxfId="505" dataDxfId="504"/>
    <tableColumn id="8" name="Column8" headerRowDxfId="503" dataDxfId="502" headerRowCellStyle="Comma" dataCellStyle="Comma">
      <calculatedColumnFormula>C16*E16*G16</calculatedColumnFormula>
    </tableColumn>
    <tableColumn id="9" name="Column9" headerRowDxfId="501" dataDxfId="500" headerRowCellStyle="Comma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52" name="Table114115116117118119120121122123124125126127128129130131132133134135136137138139140141142143144145146147148149150151152153" displayName="Table114115116117118119120121122123124125126127128129130131132133134135136137138139140141142143144145146147148149150151152153" ref="A15:I37" headerRowCount="0" totalsRowShown="0" headerRowDxfId="496" dataDxfId="494" headerRowBorderDxfId="495" tableBorderDxfId="493" headerRowCellStyle="Comma">
  <tableColumns count="9">
    <tableColumn id="1" name="Column1" headerRowDxfId="492" dataDxfId="491"/>
    <tableColumn id="2" name="Column2" headerRowDxfId="490" dataDxfId="489"/>
    <tableColumn id="3" name="Column3" headerRowDxfId="488" dataDxfId="487"/>
    <tableColumn id="4" name="Column4" headerRowDxfId="486" dataDxfId="485"/>
    <tableColumn id="5" name="Column5" headerRowDxfId="484" dataDxfId="483"/>
    <tableColumn id="6" name="Column6" headerRowDxfId="482" dataDxfId="481"/>
    <tableColumn id="7" name="Column7" headerRowDxfId="480" dataDxfId="479"/>
    <tableColumn id="8" name="Column8" headerRowDxfId="478" dataDxfId="477" headerRowCellStyle="Comma" dataCellStyle="Comma">
      <calculatedColumnFormula>C16*E16*G16</calculatedColumnFormula>
    </tableColumn>
    <tableColumn id="9" name="Column9" headerRowDxfId="476" dataDxfId="475" headerRowCellStyle="Comma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53" name="Table114115116117118119120121122123124125126127128129130131132133134135136137138139140141142143144145146147148149150151152153154" displayName="Table114115116117118119120121122123124125126127128129130131132133134135136137138139140141142143144145146147148149150151152153154" ref="A15:I37" headerRowCount="0" totalsRowShown="0" headerRowDxfId="471" dataDxfId="469" headerRowBorderDxfId="470" tableBorderDxfId="468" headerRowCellStyle="Comma">
  <tableColumns count="9">
    <tableColumn id="1" name="Column1" headerRowDxfId="467" dataDxfId="466"/>
    <tableColumn id="2" name="Column2" headerRowDxfId="465" dataDxfId="464"/>
    <tableColumn id="3" name="Column3" headerRowDxfId="463" dataDxfId="462"/>
    <tableColumn id="4" name="Column4" headerRowDxfId="461" dataDxfId="460"/>
    <tableColumn id="5" name="Column5" headerRowDxfId="459" dataDxfId="458"/>
    <tableColumn id="6" name="Column6" headerRowDxfId="457" dataDxfId="456"/>
    <tableColumn id="7" name="Column7" headerRowDxfId="455" dataDxfId="454"/>
    <tableColumn id="8" name="Column8" headerRowDxfId="453" dataDxfId="452" headerRowCellStyle="Comma" dataCellStyle="Comma">
      <calculatedColumnFormula>C16*E16*G16</calculatedColumnFormula>
    </tableColumn>
    <tableColumn id="9" name="Column9" headerRowDxfId="451" dataDxfId="450" headerRowCellStyle="Comma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54" name="Table114115116117118119120121122123124125126127128129130131132133134135136137138139140141142143144145146147148149150151152153154155" displayName="Table114115116117118119120121122123124125126127128129130131132133134135136137138139140141142143144145146147148149150151152153154155" ref="A15:I37" headerRowCount="0" totalsRowShown="0" headerRowDxfId="446" dataDxfId="444" headerRowBorderDxfId="445" tableBorderDxfId="443" headerRowCellStyle="Comma">
  <tableColumns count="9">
    <tableColumn id="1" name="Column1" headerRowDxfId="442" dataDxfId="441"/>
    <tableColumn id="2" name="Column2" headerRowDxfId="440" dataDxfId="439"/>
    <tableColumn id="3" name="Column3" headerRowDxfId="438" dataDxfId="437"/>
    <tableColumn id="4" name="Column4" headerRowDxfId="436" dataDxfId="435"/>
    <tableColumn id="5" name="Column5" headerRowDxfId="434" dataDxfId="433"/>
    <tableColumn id="6" name="Column6" headerRowDxfId="432" dataDxfId="431"/>
    <tableColumn id="7" name="Column7" headerRowDxfId="430" dataDxfId="429"/>
    <tableColumn id="8" name="Column8" headerRowDxfId="428" dataDxfId="427" headerRowCellStyle="Comma" dataCellStyle="Comma">
      <calculatedColumnFormula>C16*E16*G16</calculatedColumnFormula>
    </tableColumn>
    <tableColumn id="9" name="Column9" headerRowDxfId="426" dataDxfId="425" headerRowCellStyle="Comma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55" name="Table114115116117118119120121122123124125126127128129130131132133134135136137138139140141142143144145146147148149150151152153154155156" displayName="Table114115116117118119120121122123124125126127128129130131132133134135136137138139140141142143144145146147148149150151152153154155156" ref="A15:I37" headerRowCount="0" totalsRowShown="0" headerRowDxfId="421" dataDxfId="419" headerRowBorderDxfId="420" tableBorderDxfId="418" headerRowCellStyle="Comma">
  <tableColumns count="9">
    <tableColumn id="1" name="Column1" headerRowDxfId="417" dataDxfId="416"/>
    <tableColumn id="2" name="Column2" headerRowDxfId="415" dataDxfId="414"/>
    <tableColumn id="3" name="Column3" headerRowDxfId="413" dataDxfId="412"/>
    <tableColumn id="4" name="Column4" headerRowDxfId="411" dataDxfId="410"/>
    <tableColumn id="5" name="Column5" headerRowDxfId="409" dataDxfId="408"/>
    <tableColumn id="6" name="Column6" headerRowDxfId="407" dataDxfId="406"/>
    <tableColumn id="7" name="Column7" headerRowDxfId="405" dataDxfId="404"/>
    <tableColumn id="8" name="Column8" headerRowDxfId="403" dataDxfId="402" headerRowCellStyle="Comma" dataCellStyle="Comma">
      <calculatedColumnFormula>C16*E16*G16</calculatedColumnFormula>
    </tableColumn>
    <tableColumn id="9" name="Column9" headerRowDxfId="401" dataDxfId="400" headerRowCellStyle="Comma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56" name="Table114115116117118119120121122123124125126127128129130131132133134135136137138139140141142143144145146147148149150151152153154155156157" displayName="Table114115116117118119120121122123124125126127128129130131132133134135136137138139140141142143144145146147148149150151152153154155156157" ref="A15:I37" headerRowCount="0" totalsRowShown="0" headerRowDxfId="396" dataDxfId="394" headerRowBorderDxfId="395" tableBorderDxfId="393" headerRowCellStyle="Comma">
  <tableColumns count="9">
    <tableColumn id="1" name="Column1" headerRowDxfId="392" dataDxfId="391"/>
    <tableColumn id="2" name="Column2" headerRowDxfId="390" dataDxfId="389"/>
    <tableColumn id="3" name="Column3" headerRowDxfId="388" dataDxfId="387"/>
    <tableColumn id="4" name="Column4" headerRowDxfId="386" dataDxfId="385"/>
    <tableColumn id="5" name="Column5" headerRowDxfId="384" dataDxfId="383"/>
    <tableColumn id="6" name="Column6" headerRowDxfId="382" dataDxfId="381"/>
    <tableColumn id="7" name="Column7" headerRowDxfId="380" dataDxfId="379"/>
    <tableColumn id="8" name="Column8" headerRowDxfId="378" dataDxfId="377" headerRowCellStyle="Comma" dataCellStyle="Comma">
      <calculatedColumnFormula>C16*E16*G16</calculatedColumnFormula>
    </tableColumn>
    <tableColumn id="9" name="Column9" headerRowDxfId="376" dataDxfId="375" headerRowCellStyle="Comma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57" name="Table114115116117118119120121122123124125126127128129130131132133134135136137138139140141142143144145146147148149150151152153154155156157158" displayName="Table114115116117118119120121122123124125126127128129130131132133134135136137138139140141142143144145146147148149150151152153154155156157158" ref="A15:I37" headerRowCount="0" totalsRowShown="0" headerRowDxfId="371" dataDxfId="369" headerRowBorderDxfId="370" tableBorderDxfId="368" headerRowCellStyle="Comma">
  <tableColumns count="9">
    <tableColumn id="1" name="Column1" headerRowDxfId="367" dataDxfId="366"/>
    <tableColumn id="2" name="Column2" headerRowDxfId="365" dataDxfId="364"/>
    <tableColumn id="3" name="Column3" headerRowDxfId="363" dataDxfId="362"/>
    <tableColumn id="4" name="Column4" headerRowDxfId="361" dataDxfId="360"/>
    <tableColumn id="5" name="Column5" headerRowDxfId="359" dataDxfId="358"/>
    <tableColumn id="6" name="Column6" headerRowDxfId="357" dataDxfId="356"/>
    <tableColumn id="7" name="Column7" headerRowDxfId="355" dataDxfId="354"/>
    <tableColumn id="8" name="Column8" headerRowDxfId="353" dataDxfId="352" headerRowCellStyle="Comma" dataCellStyle="Comma">
      <calculatedColumnFormula>C16*E16*G16</calculatedColumnFormula>
    </tableColumn>
    <tableColumn id="9" name="Column9" headerRowDxfId="351" dataDxfId="350" headerRowCellStyle="Comma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58" name="Table114115116117118119120121122123124125126127128129130131132133134135136137138139140141142143144145146147148149150151152153154155156157158159" displayName="Table114115116117118119120121122123124125126127128129130131132133134135136137138139140141142143144145146147148149150151152153154155156157158159" ref="A15:I37" headerRowCount="0" totalsRowShown="0" headerRowDxfId="346" dataDxfId="344" headerRowBorderDxfId="345" tableBorderDxfId="343" headerRowCellStyle="Comma">
  <tableColumns count="9">
    <tableColumn id="1" name="Column1" headerRowDxfId="342" dataDxfId="341"/>
    <tableColumn id="2" name="Column2" headerRowDxfId="340" dataDxfId="339"/>
    <tableColumn id="3" name="Column3" headerRowDxfId="338" dataDxfId="337"/>
    <tableColumn id="4" name="Column4" headerRowDxfId="336" dataDxfId="335"/>
    <tableColumn id="5" name="Column5" headerRowDxfId="334" dataDxfId="333"/>
    <tableColumn id="6" name="Column6" headerRowDxfId="332" dataDxfId="331"/>
    <tableColumn id="7" name="Column7" headerRowDxfId="330" dataDxfId="329"/>
    <tableColumn id="8" name="Column8" headerRowDxfId="328" dataDxfId="327" headerRowCellStyle="Comma" dataCellStyle="Comma">
      <calculatedColumnFormula>C16*E16*G16</calculatedColumnFormula>
    </tableColumn>
    <tableColumn id="9" name="Column9" headerRowDxfId="326" dataDxfId="325" headerRowCellStyle="Comma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59" name="Table114115116117118119120121122123124125126127128129130131132133134135136137138139140141142143144145146147148149150151152153154155156157158159160" displayName="Table114115116117118119120121122123124125126127128129130131132133134135136137138139140141142143144145146147148149150151152153154155156157158159160" ref="A15:I37" headerRowCount="0" totalsRowShown="0" headerRowDxfId="321" dataDxfId="319" headerRowBorderDxfId="320" tableBorderDxfId="318" headerRowCellStyle="Comma">
  <tableColumns count="9">
    <tableColumn id="1" name="Column1" headerRowDxfId="317" dataDxfId="316"/>
    <tableColumn id="2" name="Column2" headerRowDxfId="315" dataDxfId="314"/>
    <tableColumn id="3" name="Column3" headerRowDxfId="313" dataDxfId="312"/>
    <tableColumn id="4" name="Column4" headerRowDxfId="311" dataDxfId="310"/>
    <tableColumn id="5" name="Column5" headerRowDxfId="309" dataDxfId="308"/>
    <tableColumn id="6" name="Column6" headerRowDxfId="307" dataDxfId="306"/>
    <tableColumn id="7" name="Column7" headerRowDxfId="305" dataDxfId="304"/>
    <tableColumn id="8" name="Column8" headerRowDxfId="303" dataDxfId="302" headerRowCellStyle="Comma" dataCellStyle="Comma">
      <calculatedColumnFormula>C16*E16*G16</calculatedColumnFormula>
    </tableColumn>
    <tableColumn id="9" name="Column9" headerRowDxfId="301" dataDxfId="300" headerRowCellStyle="Comma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60" name="Table114115116117118119120121122123124125126127128129130131132133134135136137138139140141142143144145146147148149150151152153154155156157158159160161" displayName="Table114115116117118119120121122123124125126127128129130131132133134135136137138139140141142143144145146147148149150151152153154155156157158159160161" ref="A15:I37" headerRowCount="0" totalsRowShown="0" headerRowDxfId="296" dataDxfId="294" headerRowBorderDxfId="295" tableBorderDxfId="293" headerRowCellStyle="Comma">
  <tableColumns count="9">
    <tableColumn id="1" name="Column1" headerRowDxfId="292" dataDxfId="291"/>
    <tableColumn id="2" name="Column2" headerRowDxfId="290" dataDxfId="289"/>
    <tableColumn id="3" name="Column3" headerRowDxfId="288" dataDxfId="287"/>
    <tableColumn id="4" name="Column4" headerRowDxfId="286" dataDxfId="285"/>
    <tableColumn id="5" name="Column5" headerRowDxfId="284" dataDxfId="283"/>
    <tableColumn id="6" name="Column6" headerRowDxfId="282" dataDxfId="281"/>
    <tableColumn id="7" name="Column7" headerRowDxfId="280" dataDxfId="279"/>
    <tableColumn id="8" name="Column8" headerRowDxfId="278" dataDxfId="277" headerRowCellStyle="Comma" dataCellStyle="Comma">
      <calculatedColumnFormula>C16*E16*G16</calculatedColumnFormula>
    </tableColumn>
    <tableColumn id="9" name="Column9" headerRowDxfId="276" dataDxfId="275" headerRowCellStyle="Comma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16" name="Table114115116117" displayName="Table114115116117" ref="A15:I37" headerRowCount="0" totalsRowShown="0" headerRowDxfId="1396" dataDxfId="1394" headerRowBorderDxfId="1395" tableBorderDxfId="1393" headerRowCellStyle="Comma">
  <tableColumns count="9">
    <tableColumn id="1" name="Column1" headerRowDxfId="1392" dataDxfId="1391"/>
    <tableColumn id="2" name="Column2" headerRowDxfId="1390" dataDxfId="1389"/>
    <tableColumn id="3" name="Column3" headerRowDxfId="1388" dataDxfId="1387"/>
    <tableColumn id="4" name="Column4" headerRowDxfId="1386" dataDxfId="1385"/>
    <tableColumn id="5" name="Column5" headerRowDxfId="1384" dataDxfId="1383"/>
    <tableColumn id="6" name="Column6" headerRowDxfId="1382" dataDxfId="1381"/>
    <tableColumn id="7" name="Column7" headerRowDxfId="1380" dataDxfId="1379"/>
    <tableColumn id="8" name="Column8" headerRowDxfId="1378" dataDxfId="1377" headerRowCellStyle="Comma" dataCellStyle="Comma">
      <calculatedColumnFormula>C16*E16*G16</calculatedColumnFormula>
    </tableColumn>
    <tableColumn id="9" name="Column9" headerRowDxfId="1376" dataDxfId="1375" headerRowCellStyle="Comma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61" name="Table114115116117118119120121122123124125126127128129130131132133134135136137138139140141142143144145146147148149150151152153154155156157158159160161162" displayName="Table114115116117118119120121122123124125126127128129130131132133134135136137138139140141142143144145146147148149150151152153154155156157158159160161162" ref="A15:I37" headerRowCount="0" totalsRowShown="0" headerRowDxfId="271" dataDxfId="269" headerRowBorderDxfId="270" tableBorderDxfId="268" headerRowCellStyle="Comma">
  <tableColumns count="9">
    <tableColumn id="1" name="Column1" headerRowDxfId="267" dataDxfId="266"/>
    <tableColumn id="2" name="Column2" headerRowDxfId="265" dataDxfId="264"/>
    <tableColumn id="3" name="Column3" headerRowDxfId="263" dataDxfId="262"/>
    <tableColumn id="4" name="Column4" headerRowDxfId="261" dataDxfId="260"/>
    <tableColumn id="5" name="Column5" headerRowDxfId="259" dataDxfId="258"/>
    <tableColumn id="6" name="Column6" headerRowDxfId="257" dataDxfId="256"/>
    <tableColumn id="7" name="Column7" headerRowDxfId="255" dataDxfId="254"/>
    <tableColumn id="8" name="Column8" headerRowDxfId="253" dataDxfId="252" headerRowCellStyle="Comma" dataCellStyle="Comma">
      <calculatedColumnFormula>C16*E16*G16</calculatedColumnFormula>
    </tableColumn>
    <tableColumn id="9" name="Column9" headerRowDxfId="251" dataDxfId="250" headerRowCellStyle="Comma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62" name="Table114115116117118119120121122123124125126127128129130131132133134135136137138139140141142143144145146147148149150151152153154155156157158159160161162163" displayName="Table114115116117118119120121122123124125126127128129130131132133134135136137138139140141142143144145146147148149150151152153154155156157158159160161162163" ref="A15:I37" headerRowCount="0" totalsRowShown="0" headerRowDxfId="246" dataDxfId="244" headerRowBorderDxfId="245" tableBorderDxfId="243" headerRowCellStyle="Comma">
  <tableColumns count="9">
    <tableColumn id="1" name="Column1" headerRowDxfId="242" dataDxfId="241"/>
    <tableColumn id="2" name="Column2" headerRowDxfId="240" dataDxfId="239"/>
    <tableColumn id="3" name="Column3" headerRowDxfId="238" dataDxfId="237"/>
    <tableColumn id="4" name="Column4" headerRowDxfId="236" dataDxfId="235"/>
    <tableColumn id="5" name="Column5" headerRowDxfId="234" dataDxfId="233"/>
    <tableColumn id="6" name="Column6" headerRowDxfId="232" dataDxfId="231"/>
    <tableColumn id="7" name="Column7" headerRowDxfId="230" dataDxfId="229"/>
    <tableColumn id="8" name="Column8" headerRowDxfId="228" dataDxfId="227" headerRowCellStyle="Comma" dataCellStyle="Comma">
      <calculatedColumnFormula>C16*E16*G16</calculatedColumnFormula>
    </tableColumn>
    <tableColumn id="9" name="Column9" headerRowDxfId="226" dataDxfId="225" headerRowCellStyle="Comma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63" name="Table114115116117118119120121122123124125126127128129130131132133134135136137138139140141142143144145146147148149150151152153154155156157158159160161162163164" displayName="Table114115116117118119120121122123124125126127128129130131132133134135136137138139140141142143144145146147148149150151152153154155156157158159160161162163164" ref="A15:I37" headerRowCount="0" totalsRowShown="0" headerRowDxfId="221" dataDxfId="219" headerRowBorderDxfId="220" tableBorderDxfId="218" headerRowCellStyle="Comma">
  <tableColumns count="9">
    <tableColumn id="1" name="Column1" headerRowDxfId="217" dataDxfId="216"/>
    <tableColumn id="2" name="Column2" headerRowDxfId="215" dataDxfId="214"/>
    <tableColumn id="3" name="Column3" headerRowDxfId="213" dataDxfId="212"/>
    <tableColumn id="4" name="Column4" headerRowDxfId="211" dataDxfId="210"/>
    <tableColumn id="5" name="Column5" headerRowDxfId="209" dataDxfId="208"/>
    <tableColumn id="6" name="Column6" headerRowDxfId="207" dataDxfId="206"/>
    <tableColumn id="7" name="Column7" headerRowDxfId="205" dataDxfId="204"/>
    <tableColumn id="8" name="Column8" headerRowDxfId="203" dataDxfId="202" headerRowCellStyle="Comma" dataCellStyle="Comma">
      <calculatedColumnFormula>C16*E16*G16</calculatedColumnFormula>
    </tableColumn>
    <tableColumn id="9" name="Column9" headerRowDxfId="201" dataDxfId="200" headerRowCellStyle="Comma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64" name="Table114115116117118119120121122123124125126127128129130131132133134135136137138139140141142143144145146147148149150151152153154155156157158159160161162163164165" displayName="Table114115116117118119120121122123124125126127128129130131132133134135136137138139140141142143144145146147148149150151152153154155156157158159160161162163164165" ref="A15:I37" headerRowCount="0" totalsRowShown="0" headerRowDxfId="196" dataDxfId="194" headerRowBorderDxfId="195" tableBorderDxfId="193" headerRowCellStyle="Comma">
  <tableColumns count="9">
    <tableColumn id="1" name="Column1" headerRowDxfId="192" dataDxfId="191"/>
    <tableColumn id="2" name="Column2" headerRowDxfId="190" dataDxfId="189"/>
    <tableColumn id="3" name="Column3" headerRowDxfId="188" dataDxfId="187"/>
    <tableColumn id="4" name="Column4" headerRowDxfId="186" dataDxfId="185"/>
    <tableColumn id="5" name="Column5" headerRowDxfId="184" dataDxfId="183"/>
    <tableColumn id="6" name="Column6" headerRowDxfId="182" dataDxfId="181"/>
    <tableColumn id="7" name="Column7" headerRowDxfId="180" dataDxfId="179"/>
    <tableColumn id="8" name="Column8" headerRowDxfId="178" dataDxfId="177" headerRowCellStyle="Comma" dataCellStyle="Comma">
      <calculatedColumnFormula>C16*E16*G16</calculatedColumnFormula>
    </tableColumn>
    <tableColumn id="9" name="Column9" headerRowDxfId="176" dataDxfId="175" headerRowCellStyle="Comma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65" name="Table114115116117118119120121122123124125126127128129130131132133134135136137138139140141142143144145146147148149150151152153154155156157158159160161162163164165166" displayName="Table114115116117118119120121122123124125126127128129130131132133134135136137138139140141142143144145146147148149150151152153154155156157158159160161162163164165166" ref="A15:I37" headerRowCount="0" totalsRowShown="0" headerRowDxfId="171" dataDxfId="169" headerRowBorderDxfId="170" tableBorderDxfId="168" headerRowCellStyle="Comma">
  <tableColumns count="9">
    <tableColumn id="1" name="Column1" headerRowDxfId="167" dataDxfId="166"/>
    <tableColumn id="2" name="Column2" headerRowDxfId="165" dataDxfId="164"/>
    <tableColumn id="3" name="Column3" headerRowDxfId="163" dataDxfId="162"/>
    <tableColumn id="4" name="Column4" headerRowDxfId="161" dataDxfId="160"/>
    <tableColumn id="5" name="Column5" headerRowDxfId="159" dataDxfId="158"/>
    <tableColumn id="6" name="Column6" headerRowDxfId="157" dataDxfId="156"/>
    <tableColumn id="7" name="Column7" headerRowDxfId="155" dataDxfId="154"/>
    <tableColumn id="8" name="Column8" headerRowDxfId="153" dataDxfId="152" headerRowCellStyle="Comma" dataCellStyle="Comma">
      <calculatedColumnFormula>C16*E16*G16</calculatedColumnFormula>
    </tableColumn>
    <tableColumn id="9" name="Column9" headerRowDxfId="151" dataDxfId="150" headerRowCellStyle="Comma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66" name="Table114115116117118119120121122123124125126127128129130131132133134135136137138139140141142143144145146147148149150151152153154155156157158159160161162163164165166167" displayName="Table114115116117118119120121122123124125126127128129130131132133134135136137138139140141142143144145146147148149150151152153154155156157158159160161162163164165166167" ref="A15:I37" headerRowCount="0" totalsRowShown="0" headerRowDxfId="146" dataDxfId="144" headerRowBorderDxfId="145" tableBorderDxfId="143" headerRowCellStyle="Comma">
  <tableColumns count="9">
    <tableColumn id="1" name="Column1" headerRowDxfId="142" dataDxfId="141"/>
    <tableColumn id="2" name="Column2" headerRowDxfId="140" dataDxfId="139"/>
    <tableColumn id="3" name="Column3" headerRowDxfId="138" dataDxfId="137"/>
    <tableColumn id="4" name="Column4" headerRowDxfId="136" dataDxfId="135"/>
    <tableColumn id="5" name="Column5" headerRowDxfId="134" dataDxfId="133"/>
    <tableColumn id="6" name="Column6" headerRowDxfId="132" dataDxfId="131"/>
    <tableColumn id="7" name="Column7" headerRowDxfId="130" dataDxfId="129"/>
    <tableColumn id="8" name="Column8" headerRowDxfId="128" dataDxfId="127" headerRowCellStyle="Comma" dataCellStyle="Comma">
      <calculatedColumnFormula>C16*E16*G16</calculatedColumnFormula>
    </tableColumn>
    <tableColumn id="9" name="Column9" headerRowDxfId="126" dataDxfId="125" headerRowCellStyle="Comma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67" name="Table114115116117118119120121122123124125126127128129130131132133134135136137138139140141142143144145146147148149150151152153154155156157158159160161162163164165166167168" displayName="Table114115116117118119120121122123124125126127128129130131132133134135136137138139140141142143144145146147148149150151152153154155156157158159160161162163164165166167168" ref="A15:I37" headerRowCount="0" totalsRowShown="0" headerRowDxfId="121" dataDxfId="119" headerRowBorderDxfId="120" tableBorderDxfId="118" headerRowCellStyle="Comma">
  <tableColumns count="9">
    <tableColumn id="1" name="Column1" headerRowDxfId="117" dataDxfId="116"/>
    <tableColumn id="2" name="Column2" headerRowDxfId="115" dataDxfId="114"/>
    <tableColumn id="3" name="Column3" headerRowDxfId="113" dataDxfId="112"/>
    <tableColumn id="4" name="Column4" headerRowDxfId="111" dataDxfId="110"/>
    <tableColumn id="5" name="Column5" headerRowDxfId="109" dataDxfId="108"/>
    <tableColumn id="6" name="Column6" headerRowDxfId="107" dataDxfId="106"/>
    <tableColumn id="7" name="Column7" headerRowDxfId="105" dataDxfId="104"/>
    <tableColumn id="8" name="Column8" headerRowDxfId="103" dataDxfId="102" headerRowCellStyle="Comma" dataCellStyle="Comma">
      <calculatedColumnFormula>C16*E16*G16</calculatedColumnFormula>
    </tableColumn>
    <tableColumn id="9" name="Column9" headerRowDxfId="101" dataDxfId="100" headerRowCellStyle="Comma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68" name="Table114115116117118119120121122123124125126127128129130131132133134135136137138139140141142143144145146147148149150151152153154155156157158159160161162163164165166167168169" displayName="Table114115116117118119120121122123124125126127128129130131132133134135136137138139140141142143144145146147148149150151152153154155156157158159160161162163164165166167168169" ref="A15:I37" headerRowCount="0" totalsRowShown="0" headerRowDxfId="96" dataDxfId="94" headerRowBorderDxfId="95" tableBorderDxfId="93" headerRowCellStyle="Comma">
  <tableColumns count="9">
    <tableColumn id="1" name="Column1" headerRowDxfId="92" dataDxfId="91"/>
    <tableColumn id="2" name="Column2" headerRowDxfId="90" dataDxfId="89"/>
    <tableColumn id="3" name="Column3" headerRowDxfId="88" dataDxfId="87"/>
    <tableColumn id="4" name="Column4" headerRowDxfId="86" dataDxfId="85"/>
    <tableColumn id="5" name="Column5" headerRowDxfId="84" dataDxfId="83"/>
    <tableColumn id="6" name="Column6" headerRowDxfId="82" dataDxfId="81"/>
    <tableColumn id="7" name="Column7" headerRowDxfId="80" dataDxfId="79"/>
    <tableColumn id="8" name="Column8" headerRowDxfId="78" dataDxfId="77" headerRowCellStyle="Comma" dataCellStyle="Comma">
      <calculatedColumnFormula>C16*E16*G16</calculatedColumnFormula>
    </tableColumn>
    <tableColumn id="9" name="Column9" headerRowDxfId="76" dataDxfId="75" headerRowCellStyle="Comma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69" name="Table114115116117118119120121122123124125126127128129130131132133134135136137138139140141142143144145146147148149150151152153154155156157158159160161162163164165166167168169170" displayName="Table114115116117118119120121122123124125126127128129130131132133134135136137138139140141142143144145146147148149150151152153154155156157158159160161162163164165166167168169170" ref="A15:I37" headerRowCount="0" totalsRowShown="0" headerRowDxfId="71" dataDxfId="69" headerRowBorderDxfId="70" tableBorderDxfId="68" headerRowCellStyle="Comma">
  <tableColumns count="9">
    <tableColumn id="1" name="Column1" headerRowDxfId="67" dataDxfId="66"/>
    <tableColumn id="2" name="Column2" headerRowDxfId="65" dataDxfId="64"/>
    <tableColumn id="3" name="Column3" headerRowDxfId="63" dataDxfId="62"/>
    <tableColumn id="4" name="Column4" headerRowDxfId="61" dataDxfId="60"/>
    <tableColumn id="5" name="Column5" headerRowDxfId="59" dataDxfId="58"/>
    <tableColumn id="6" name="Column6" headerRowDxfId="57" dataDxfId="56"/>
    <tableColumn id="7" name="Column7" headerRowDxfId="55" dataDxfId="54"/>
    <tableColumn id="8" name="Column8" headerRowDxfId="53" dataDxfId="52" headerRowCellStyle="Comma" dataCellStyle="Comma">
      <calculatedColumnFormula>C16*E16*G16</calculatedColumnFormula>
    </tableColumn>
    <tableColumn id="9" name="Column9" headerRowDxfId="51" dataDxfId="50" headerRowCellStyle="Comma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70" name="Table114115116117118119120121122123124125126127128129130131132133134135136137138139140141142143144145146147148149150151152153154155156157158159160161162163164165166167168169170171" displayName="Table114115116117118119120121122123124125126127128129130131132133134135136137138139140141142143144145146147148149150151152153154155156157158159160161162163164165166167168169170171" ref="A15:I37" headerRowCount="0" totalsRowShown="0" headerRowDxfId="46" dataDxfId="44" headerRowBorderDxfId="45" tableBorderDxfId="43" headerRowCellStyle="Comma">
  <tableColumns count="9">
    <tableColumn id="1" name="Column1" headerRowDxfId="42" dataDxfId="41"/>
    <tableColumn id="2" name="Column2" headerRowDxfId="40" dataDxfId="39"/>
    <tableColumn id="3" name="Column3" headerRowDxfId="38" dataDxfId="37"/>
    <tableColumn id="4" name="Column4" headerRowDxfId="36" dataDxfId="35"/>
    <tableColumn id="5" name="Column5" headerRowDxfId="34" dataDxfId="33"/>
    <tableColumn id="6" name="Column6" headerRowDxfId="32" dataDxfId="31"/>
    <tableColumn id="7" name="Column7" headerRowDxfId="30" dataDxfId="29"/>
    <tableColumn id="8" name="Column8" headerRowDxfId="28" dataDxfId="27" headerRowCellStyle="Comma" dataCellStyle="Comma">
      <calculatedColumnFormula>C16*E16*G16</calculatedColumnFormula>
    </tableColumn>
    <tableColumn id="9" name="Column9" headerRowDxfId="26" dataDxfId="25" headerRowCellStyle="Comma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7" name="Table114115116117118" displayName="Table114115116117118" ref="A15:I37" headerRowCount="0" totalsRowShown="0" headerRowDxfId="1371" dataDxfId="1369" headerRowBorderDxfId="1370" tableBorderDxfId="1368" headerRowCellStyle="Comma">
  <tableColumns count="9">
    <tableColumn id="1" name="Column1" headerRowDxfId="1367" dataDxfId="1366"/>
    <tableColumn id="2" name="Column2" headerRowDxfId="1365" dataDxfId="1364"/>
    <tableColumn id="3" name="Column3" headerRowDxfId="1363" dataDxfId="1362"/>
    <tableColumn id="4" name="Column4" headerRowDxfId="1361" dataDxfId="1360"/>
    <tableColumn id="5" name="Column5" headerRowDxfId="1359" dataDxfId="1358"/>
    <tableColumn id="6" name="Column6" headerRowDxfId="1357" dataDxfId="1356"/>
    <tableColumn id="7" name="Column7" headerRowDxfId="1355" dataDxfId="1354"/>
    <tableColumn id="8" name="Column8" headerRowDxfId="1353" dataDxfId="1352" headerRowCellStyle="Comma" dataCellStyle="Comma">
      <calculatedColumnFormula>C16*E16*G16</calculatedColumnFormula>
    </tableColumn>
    <tableColumn id="9" name="Column9" headerRowDxfId="1351" dataDxfId="1350" headerRowCellStyle="Comma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71" name="Table114115116117118119120121122123124125126127128129130131132133134135136137138139140141142143144145146147148149150151152153154155156157158159160161162163164165166167168169170171172" displayName="Table114115116117118119120121122123124125126127128129130131132133134135136137138139140141142143144145146147148149150151152153154155156157158159160161162163164165166167168169170171172" ref="A15:I37" headerRowCount="0" totalsRowShown="0" headerRowDxfId="21" dataDxfId="19" headerRowBorderDxfId="20" tableBorderDxfId="18" headerRowCellStyle="Comma">
  <tableColumns count="9">
    <tableColumn id="1" name="Column1" headerRowDxfId="17" dataDxfId="16"/>
    <tableColumn id="2" name="Column2" headerRowDxfId="15" dataDxfId="14"/>
    <tableColumn id="3" name="Column3" headerRowDxfId="13" dataDxfId="12"/>
    <tableColumn id="4" name="Column4" headerRowDxfId="11" dataDxfId="10"/>
    <tableColumn id="5" name="Column5" headerRowDxfId="9" dataDxfId="8"/>
    <tableColumn id="6" name="Column6" headerRowDxfId="7" dataDxfId="6"/>
    <tableColumn id="7" name="Column7" headerRowDxfId="5" dataDxfId="4"/>
    <tableColumn id="8" name="Column8" headerRowDxfId="3" dataDxfId="2" headerRowCellStyle="Comma" dataCellStyle="Comma">
      <calculatedColumnFormula>C16*E16*G16</calculatedColumnFormula>
    </tableColumn>
    <tableColumn id="9" name="Column9" headerRowDxfId="1" dataDxfId="0" headerRowCellStyle="Comma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18" name="Table114115116117118119" displayName="Table114115116117118119" ref="A15:I37" headerRowCount="0" totalsRowShown="0" headerRowDxfId="1346" dataDxfId="1344" headerRowBorderDxfId="1345" tableBorderDxfId="1343" headerRowCellStyle="Comma">
  <tableColumns count="9">
    <tableColumn id="1" name="Column1" headerRowDxfId="1342" dataDxfId="1341"/>
    <tableColumn id="2" name="Column2" headerRowDxfId="1340" dataDxfId="1339"/>
    <tableColumn id="3" name="Column3" headerRowDxfId="1338" dataDxfId="1337"/>
    <tableColumn id="4" name="Column4" headerRowDxfId="1336" dataDxfId="1335"/>
    <tableColumn id="5" name="Column5" headerRowDxfId="1334" dataDxfId="1333"/>
    <tableColumn id="6" name="Column6" headerRowDxfId="1332" dataDxfId="1331"/>
    <tableColumn id="7" name="Column7" headerRowDxfId="1330" dataDxfId="1329"/>
    <tableColumn id="8" name="Column8" headerRowDxfId="1328" dataDxfId="1327" headerRowCellStyle="Comma" dataCellStyle="Comma">
      <calculatedColumnFormula>C16*E16*G16</calculatedColumnFormula>
    </tableColumn>
    <tableColumn id="9" name="Column9" headerRowDxfId="1326" dataDxfId="1325" headerRowCellStyle="Comma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19" name="Table114115116117118119120" displayName="Table114115116117118119120" ref="A15:I37" headerRowCount="0" totalsRowShown="0" headerRowDxfId="1321" dataDxfId="1319" headerRowBorderDxfId="1320" tableBorderDxfId="1318" headerRowCellStyle="Comma">
  <tableColumns count="9">
    <tableColumn id="1" name="Column1" headerRowDxfId="1317" dataDxfId="1316"/>
    <tableColumn id="2" name="Column2" headerRowDxfId="1315" dataDxfId="1314"/>
    <tableColumn id="3" name="Column3" headerRowDxfId="1313" dataDxfId="1312"/>
    <tableColumn id="4" name="Column4" headerRowDxfId="1311" dataDxfId="1310"/>
    <tableColumn id="5" name="Column5" headerRowDxfId="1309" dataDxfId="1308"/>
    <tableColumn id="6" name="Column6" headerRowDxfId="1307" dataDxfId="1306"/>
    <tableColumn id="7" name="Column7" headerRowDxfId="1305" dataDxfId="1304"/>
    <tableColumn id="8" name="Column8" headerRowDxfId="1303" dataDxfId="1302" headerRowCellStyle="Comma" dataCellStyle="Comma">
      <calculatedColumnFormula>C16*E16*G16</calculatedColumnFormula>
    </tableColumn>
    <tableColumn id="9" name="Column9" headerRowDxfId="1301" dataDxfId="1300" headerRowCellStyle="Comma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20" name="Table114115116117118119120121" displayName="Table114115116117118119120121" ref="A15:I37" headerRowCount="0" totalsRowShown="0" headerRowDxfId="1296" dataDxfId="1294" headerRowBorderDxfId="1295" tableBorderDxfId="1293" headerRowCellStyle="Comma">
  <tableColumns count="9">
    <tableColumn id="1" name="Column1" headerRowDxfId="1292" dataDxfId="1291"/>
    <tableColumn id="2" name="Column2" headerRowDxfId="1290" dataDxfId="1289"/>
    <tableColumn id="3" name="Column3" headerRowDxfId="1288" dataDxfId="1287"/>
    <tableColumn id="4" name="Column4" headerRowDxfId="1286" dataDxfId="1285"/>
    <tableColumn id="5" name="Column5" headerRowDxfId="1284" dataDxfId="1283"/>
    <tableColumn id="6" name="Column6" headerRowDxfId="1282" dataDxfId="1281"/>
    <tableColumn id="7" name="Column7" headerRowDxfId="1280" dataDxfId="1279"/>
    <tableColumn id="8" name="Column8" headerRowDxfId="1278" dataDxfId="1277" headerRowCellStyle="Comma" dataCellStyle="Comma">
      <calculatedColumnFormula>C16*E16*G16</calculatedColumnFormula>
    </tableColumn>
    <tableColumn id="9" name="Column9" headerRowDxfId="1276" dataDxfId="1275" headerRowCellStyle="Comm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337"/>
  <sheetViews>
    <sheetView zoomScale="90" zoomScaleNormal="90" workbookViewId="0">
      <pane xSplit="2" ySplit="11" topLeftCell="D12" activePane="bottomRight" state="frozen"/>
      <selection activeCell="I12" sqref="I12"/>
      <selection pane="topRight" activeCell="I12" sqref="I12"/>
      <selection pane="bottomLeft" activeCell="I12" sqref="I12"/>
      <selection pane="bottomRight" activeCell="E13" sqref="E13"/>
    </sheetView>
  </sheetViews>
  <sheetFormatPr defaultRowHeight="12.75" x14ac:dyDescent="0.2"/>
  <cols>
    <col min="1" max="1" width="8.42578125" style="2" bestFit="1" customWidth="1"/>
    <col min="2" max="2" width="15.42578125" style="2" bestFit="1" customWidth="1"/>
    <col min="3" max="3" width="16" style="2" bestFit="1" customWidth="1"/>
    <col min="4" max="4" width="17" style="2" bestFit="1" customWidth="1"/>
    <col min="5" max="5" width="18.42578125" style="22" bestFit="1" customWidth="1"/>
    <col min="6" max="6" width="34.7109375" style="24" bestFit="1" customWidth="1"/>
    <col min="7" max="7" width="14.5703125" style="25" bestFit="1" customWidth="1"/>
    <col min="8" max="8" width="9.28515625" style="23" bestFit="1" customWidth="1"/>
    <col min="9" max="9" width="6.42578125" style="2" bestFit="1" customWidth="1"/>
    <col min="10" max="16384" width="9.140625" style="2"/>
  </cols>
  <sheetData>
    <row r="1" spans="1:15" ht="15" customHeight="1" x14ac:dyDescent="0.2">
      <c r="A1" s="193" t="str">
        <f>+SummaryGHS!A1</f>
        <v>DA</v>
      </c>
      <c r="B1" s="193"/>
      <c r="C1" s="6">
        <f>+SummaryGHS!C1</f>
        <v>0</v>
      </c>
      <c r="D1" s="6"/>
      <c r="F1" s="192" t="e">
        <f>IF((ROUND(C8-C9,0))=0,"Congratulations! Your Budget is OK","Your Budget is out-of-Balance by  GBP  "&amp;(ROUND(C8-C9,0)))</f>
        <v>#VALUE!</v>
      </c>
      <c r="G1" s="192"/>
    </row>
    <row r="2" spans="1:15" x14ac:dyDescent="0.2">
      <c r="A2" s="193" t="str">
        <f>+SummaryGHS!A2</f>
        <v>Theme</v>
      </c>
      <c r="B2" s="193"/>
      <c r="C2" s="6" t="str">
        <f>+SummaryGHS!C2</f>
        <v>Women's Rights</v>
      </c>
    </row>
    <row r="3" spans="1:15" x14ac:dyDescent="0.2">
      <c r="A3" s="193" t="str">
        <f>+SummaryGHS!A3</f>
        <v>Budget Period</v>
      </c>
      <c r="B3" s="193"/>
      <c r="C3" s="189" t="str">
        <f>+SummaryGHS!C3</f>
        <v>2015</v>
      </c>
    </row>
    <row r="4" spans="1:15" x14ac:dyDescent="0.2">
      <c r="A4" s="193" t="str">
        <f>+SummaryGHS!A4</f>
        <v>LRP</v>
      </c>
      <c r="B4" s="193"/>
      <c r="C4" s="6" t="str">
        <f>+SummaryGHS!C4</f>
        <v>type here</v>
      </c>
    </row>
    <row r="5" spans="1:15" x14ac:dyDescent="0.2">
      <c r="A5" s="193" t="str">
        <f>+SummaryGHS!A5</f>
        <v>Prepared by</v>
      </c>
      <c r="B5" s="193"/>
      <c r="C5" s="6" t="str">
        <f>+SummaryGHS!C5</f>
        <v>type here</v>
      </c>
    </row>
    <row r="6" spans="1:15" x14ac:dyDescent="0.2">
      <c r="A6" s="193" t="str">
        <f>+SummaryGHS!A7</f>
        <v>Exchange Rate</v>
      </c>
      <c r="B6" s="193"/>
      <c r="C6" s="26">
        <f>+SummaryGHS!C7</f>
        <v>6.6</v>
      </c>
    </row>
    <row r="7" spans="1:15" x14ac:dyDescent="0.2">
      <c r="A7" s="193" t="str">
        <f>+SummaryGHS!A6</f>
        <v>Date</v>
      </c>
      <c r="B7" s="193"/>
      <c r="C7" s="27" t="str">
        <f>+SummaryGHS!C6</f>
        <v>type here</v>
      </c>
      <c r="D7" s="28"/>
    </row>
    <row r="8" spans="1:15" s="12" customFormat="1" x14ac:dyDescent="0.2">
      <c r="A8" s="193" t="s">
        <v>630</v>
      </c>
      <c r="B8" s="193"/>
      <c r="C8" s="29" t="e">
        <f>IF(SummaryGHS!C8=0,0,SummaryGHS!C8/SummaryGBP!C6)</f>
        <v>#VALUE!</v>
      </c>
      <c r="D8" s="10"/>
      <c r="E8" s="6"/>
      <c r="F8" s="6"/>
      <c r="G8" s="30"/>
      <c r="H8" s="31"/>
    </row>
    <row r="9" spans="1:15" s="12" customFormat="1" x14ac:dyDescent="0.2">
      <c r="A9" s="193" t="s">
        <v>97</v>
      </c>
      <c r="B9" s="193"/>
      <c r="C9" s="29">
        <f>+E74</f>
        <v>10720.454545454546</v>
      </c>
      <c r="D9" s="10"/>
      <c r="E9" s="6"/>
      <c r="F9" s="6"/>
      <c r="G9" s="30"/>
      <c r="H9" s="31"/>
    </row>
    <row r="10" spans="1:15" s="12" customFormat="1" ht="13.5" thickBot="1" x14ac:dyDescent="0.25">
      <c r="B10" s="6"/>
      <c r="C10" s="10"/>
      <c r="D10" s="6"/>
      <c r="E10" s="6"/>
      <c r="F10" s="6"/>
      <c r="G10" s="30"/>
      <c r="H10" s="31"/>
    </row>
    <row r="11" spans="1:15" s="12" customFormat="1" ht="13.5" thickBot="1" x14ac:dyDescent="0.25">
      <c r="A11" s="103" t="str">
        <f>+SummaryGHS!A11</f>
        <v>T1</v>
      </c>
      <c r="B11" s="64" t="str">
        <f>+SummaryGHS!B11</f>
        <v>Acct Code</v>
      </c>
      <c r="C11" s="64" t="str">
        <f>+SummaryGHS!C11</f>
        <v>T5</v>
      </c>
      <c r="D11" s="64" t="str">
        <f>+SummaryGHS!D11</f>
        <v>DETAILS</v>
      </c>
      <c r="E11" s="64" t="s">
        <v>950</v>
      </c>
      <c r="F11" s="64" t="str">
        <f>+SummaryGHS!F11</f>
        <v>implemented By</v>
      </c>
      <c r="G11" s="64" t="str">
        <f>+SummaryGHS!G11</f>
        <v>Cashflow</v>
      </c>
      <c r="H11" s="64" t="str">
        <f>+SummaryGHS!H11</f>
        <v>WR</v>
      </c>
      <c r="I11" s="34" t="s">
        <v>96</v>
      </c>
      <c r="J11" s="64" t="s">
        <v>358</v>
      </c>
      <c r="K11" s="64" t="s">
        <v>355</v>
      </c>
      <c r="L11" s="64" t="s">
        <v>624</v>
      </c>
      <c r="M11" s="64" t="s">
        <v>362</v>
      </c>
      <c r="N11" s="64" t="s">
        <v>361</v>
      </c>
      <c r="O11" s="35" t="s">
        <v>356</v>
      </c>
    </row>
    <row r="12" spans="1:15" x14ac:dyDescent="0.2">
      <c r="A12" s="100"/>
      <c r="B12" s="101"/>
      <c r="C12" s="101"/>
      <c r="D12" s="101"/>
      <c r="E12" s="101"/>
      <c r="F12" s="101"/>
      <c r="G12" s="102"/>
      <c r="H12" s="102"/>
      <c r="I12" s="102"/>
      <c r="J12" s="102"/>
      <c r="K12" s="102"/>
      <c r="L12" s="102"/>
      <c r="M12" s="102"/>
      <c r="N12" s="102"/>
      <c r="O12" s="104"/>
    </row>
    <row r="13" spans="1:15" x14ac:dyDescent="0.2">
      <c r="A13" s="126" t="str">
        <f>IF(SummaryGHS!A13="","",SummaryGHS!A13)</f>
        <v>GD000</v>
      </c>
      <c r="B13" s="124">
        <f>IF(SummaryGHS!B13="","",SummaryGHS!B13)</f>
        <v>10001</v>
      </c>
      <c r="C13" s="124" t="str">
        <f>IF(SummaryGHS!C13="","",SummaryGHS!C13)</f>
        <v>APWNA</v>
      </c>
      <c r="D13" s="124" t="str">
        <f>IF(SummaryGHS!D13="","",SummaryGHS!D13)</f>
        <v>community sdnsitisation at the new communities</v>
      </c>
      <c r="E13" s="32">
        <f>IF(SummaryGHS!E13="","",(SummaryGHS!E13/$C$6))</f>
        <v>378.18181818181819</v>
      </c>
      <c r="F13" s="124" t="str">
        <f>IF(SummaryGHS!F13="","",SummaryGHS!F13)</f>
        <v>WiLDAF-ACCRA</v>
      </c>
      <c r="G13" s="133" t="str">
        <f>IF(SummaryGHS!G13="","",SummaryGHS!G13)</f>
        <v>March</v>
      </c>
      <c r="H13" s="133">
        <f>IF(SummaryGHS!H13="","",SummaryGHS!H13)</f>
        <v>1</v>
      </c>
      <c r="I13" s="133" t="str">
        <f>+SummaryGHS!I13</f>
        <v>01</v>
      </c>
      <c r="J13" s="133" t="str">
        <f>+SummaryGHS!J13</f>
        <v>P02</v>
      </c>
      <c r="K13" s="133" t="str">
        <f>+SummaryGHS!K13</f>
        <v>A02</v>
      </c>
      <c r="L13" s="133" t="str">
        <f>+SummaryGHS!L13</f>
        <v>0</v>
      </c>
      <c r="M13" s="133" t="str">
        <f>+SummaryGHS!M13</f>
        <v>0</v>
      </c>
      <c r="N13" s="133" t="str">
        <f>+SummaryGHS!N13</f>
        <v>FR</v>
      </c>
      <c r="O13" s="134" t="str">
        <f>+SummaryGHS!O13</f>
        <v>0</v>
      </c>
    </row>
    <row r="14" spans="1:15" x14ac:dyDescent="0.2">
      <c r="A14" s="126" t="str">
        <f>IF(SummaryGHS!A14="","",SummaryGHS!A14)</f>
        <v>GD000</v>
      </c>
      <c r="B14" s="124" t="str">
        <f>IF(SummaryGHS!B14="","",SummaryGHS!B14)</f>
        <v>10002</v>
      </c>
      <c r="C14" s="124" t="str">
        <f>IF(SummaryGHS!C14="","",SummaryGHS!C14)</f>
        <v>APWNA</v>
      </c>
      <c r="D14" s="124" t="str">
        <f>IF(SummaryGHS!D14="","",SummaryGHS!D14)</f>
        <v xml:space="preserve"> Formation of the club at the identified communities</v>
      </c>
      <c r="E14" s="32">
        <f>IF(SummaryGHS!E14="","",(SummaryGHS!E14/$C$6))</f>
        <v>84.545454545454547</v>
      </c>
      <c r="F14" s="124" t="str">
        <f>IF(SummaryGHS!F14="","",SummaryGHS!F14)</f>
        <v>WiLDAF-ACCRA</v>
      </c>
      <c r="G14" s="133" t="str">
        <f>IF(SummaryGHS!G14="","",SummaryGHS!G14)</f>
        <v>January</v>
      </c>
      <c r="H14" s="133">
        <f>IF(SummaryGHS!H14="","",SummaryGHS!H14)</f>
        <v>0</v>
      </c>
      <c r="I14" s="133" t="str">
        <f>+SummaryGHS!I14</f>
        <v>02</v>
      </c>
      <c r="J14" s="133" t="str">
        <f>+SummaryGHS!J14</f>
        <v>P02</v>
      </c>
      <c r="K14" s="133" t="str">
        <f>+SummaryGHS!K14</f>
        <v>A02</v>
      </c>
      <c r="L14" s="133" t="str">
        <f>+SummaryGHS!L14</f>
        <v>0</v>
      </c>
      <c r="M14" s="133" t="str">
        <f>+SummaryGHS!M14</f>
        <v>EU</v>
      </c>
      <c r="N14" s="133" t="str">
        <f>+SummaryGHS!N14</f>
        <v>0</v>
      </c>
      <c r="O14" s="134" t="str">
        <f>+SummaryGHS!O14</f>
        <v>ASP</v>
      </c>
    </row>
    <row r="15" spans="1:15" x14ac:dyDescent="0.2">
      <c r="A15" s="126" t="str">
        <f>IF(SummaryGHS!A15="","",SummaryGHS!A15)</f>
        <v>GD000</v>
      </c>
      <c r="B15" s="124">
        <f>IF(SummaryGHS!B15="","",SummaryGHS!B15)</f>
        <v>10001</v>
      </c>
      <c r="C15" s="124" t="str">
        <f>IF(SummaryGHS!C15="","",SummaryGHS!C15)</f>
        <v>APWNA</v>
      </c>
      <c r="D15" s="124" t="str">
        <f>IF(SummaryGHS!D15="","",SummaryGHS!D15)</f>
        <v xml:space="preserve"> Training of club leaders and mentors on their roles and responsibilities</v>
      </c>
      <c r="E15" s="32">
        <f>IF(SummaryGHS!E15="","",(SummaryGHS!E15/$C$6))</f>
        <v>1645.4545454545455</v>
      </c>
      <c r="F15" s="124" t="str">
        <f>IF(SummaryGHS!F15="","",SummaryGHS!F15)</f>
        <v>WiLDAF-ACCRA</v>
      </c>
      <c r="G15" s="133" t="str">
        <f>IF(SummaryGHS!G15="","",SummaryGHS!G15)</f>
        <v>March</v>
      </c>
      <c r="H15" s="133">
        <f>IF(SummaryGHS!H15="","",SummaryGHS!H15)</f>
        <v>1</v>
      </c>
      <c r="I15" s="133" t="str">
        <f>+SummaryGHS!I15</f>
        <v>01</v>
      </c>
      <c r="J15" s="133" t="str">
        <f>+SummaryGHS!J15</f>
        <v>P02</v>
      </c>
      <c r="K15" s="133" t="str">
        <f>+SummaryGHS!K15</f>
        <v>A02</v>
      </c>
      <c r="L15" s="133" t="str">
        <f>+SummaryGHS!L15</f>
        <v>0</v>
      </c>
      <c r="M15" s="133" t="str">
        <f>+SummaryGHS!M15</f>
        <v>EU</v>
      </c>
      <c r="N15" s="133" t="str">
        <f>+SummaryGHS!N15</f>
        <v>EM</v>
      </c>
      <c r="O15" s="134" t="str">
        <f>+SummaryGHS!O15</f>
        <v>0</v>
      </c>
    </row>
    <row r="16" spans="1:15" x14ac:dyDescent="0.2">
      <c r="A16" s="126" t="str">
        <f>IF(SummaryGHS!A16="","",SummaryGHS!A16)</f>
        <v>GD000</v>
      </c>
      <c r="B16" s="124">
        <f>IF(SummaryGHS!B16="","",SummaryGHS!B16)</f>
        <v>10001</v>
      </c>
      <c r="C16" s="124" t="str">
        <f>IF(SummaryGHS!C16="","",SummaryGHS!C16)</f>
        <v>APWNA</v>
      </c>
      <c r="D16" s="124" t="str">
        <f>IF(SummaryGHS!D16="","",SummaryGHS!D16)</f>
        <v xml:space="preserve"> Refresher training for old club leaders</v>
      </c>
      <c r="E16" s="32">
        <f>IF(SummaryGHS!E16="","",(SummaryGHS!E16/$C$6))</f>
        <v>1465.4545454545455</v>
      </c>
      <c r="F16" s="124" t="str">
        <f>IF(SummaryGHS!F16="","",SummaryGHS!F16)</f>
        <v>WiLDAF-ACCRA</v>
      </c>
      <c r="G16" s="133" t="str">
        <f>IF(SummaryGHS!G16="","",SummaryGHS!G16)</f>
        <v>March</v>
      </c>
      <c r="H16" s="133">
        <f>IF(SummaryGHS!H16="","",SummaryGHS!H16)</f>
        <v>1</v>
      </c>
      <c r="I16" s="133" t="str">
        <f>+SummaryGHS!I16</f>
        <v>01</v>
      </c>
      <c r="J16" s="133" t="str">
        <f>+SummaryGHS!J16</f>
        <v>P02</v>
      </c>
      <c r="K16" s="133" t="str">
        <f>+SummaryGHS!K16</f>
        <v>A02</v>
      </c>
      <c r="L16" s="133" t="str">
        <f>+SummaryGHS!L16</f>
        <v>0</v>
      </c>
      <c r="M16" s="133" t="str">
        <f>+SummaryGHS!M16</f>
        <v>EU</v>
      </c>
      <c r="N16" s="133" t="str">
        <f>+SummaryGHS!N16</f>
        <v>EM</v>
      </c>
      <c r="O16" s="134" t="str">
        <f>+SummaryGHS!O16</f>
        <v>0</v>
      </c>
    </row>
    <row r="17" spans="1:16" x14ac:dyDescent="0.2">
      <c r="A17" s="126" t="str">
        <f>IF(SummaryGHS!A17="","",SummaryGHS!A17)</f>
        <v>GD000</v>
      </c>
      <c r="B17" s="124">
        <f>IF(SummaryGHS!B17="","",SummaryGHS!B17)</f>
        <v>10001</v>
      </c>
      <c r="C17" s="124" t="str">
        <f>IF(SummaryGHS!C17="","",SummaryGHS!C17)</f>
        <v>APWNA</v>
      </c>
      <c r="D17" s="124" t="str">
        <f>IF(SummaryGHS!D17="","",SummaryGHS!D17)</f>
        <v xml:space="preserve">  Printing of girls club manual and Shirts to support the activities of the clubs</v>
      </c>
      <c r="E17" s="32">
        <f>IF(SummaryGHS!E17="","",(SummaryGHS!E17/$C$6))</f>
        <v>2033.3333333333335</v>
      </c>
      <c r="F17" s="124" t="str">
        <f>IF(SummaryGHS!F17="","",SummaryGHS!F17)</f>
        <v>WiLDAF-ACCRA</v>
      </c>
      <c r="G17" s="133" t="str">
        <f>IF(SummaryGHS!G17="","",SummaryGHS!G17)</f>
        <v>March</v>
      </c>
      <c r="H17" s="133">
        <f>IF(SummaryGHS!H17="","",SummaryGHS!H17)</f>
        <v>1</v>
      </c>
      <c r="I17" s="133" t="str">
        <f>+SummaryGHS!I17</f>
        <v>01</v>
      </c>
      <c r="J17" s="133" t="str">
        <f>+SummaryGHS!J17</f>
        <v>P05</v>
      </c>
      <c r="K17" s="133" t="str">
        <f>+SummaryGHS!K17</f>
        <v>A02</v>
      </c>
      <c r="L17" s="133" t="str">
        <f>+SummaryGHS!L17</f>
        <v>0</v>
      </c>
      <c r="M17" s="133" t="str">
        <f>+SummaryGHS!M17</f>
        <v>EU</v>
      </c>
      <c r="N17" s="133" t="str">
        <f>+SummaryGHS!N17</f>
        <v>EM</v>
      </c>
      <c r="O17" s="134" t="str">
        <f>+SummaryGHS!O17</f>
        <v>0</v>
      </c>
    </row>
    <row r="18" spans="1:16" s="33" customFormat="1" x14ac:dyDescent="0.2">
      <c r="A18" s="126" t="str">
        <f>IF(SummaryGHS!A18="","",SummaryGHS!A18)</f>
        <v>GD000</v>
      </c>
      <c r="B18" s="124">
        <f>IF(SummaryGHS!B18="","",SummaryGHS!B18)</f>
        <v>10001</v>
      </c>
      <c r="C18" s="124" t="str">
        <f>IF(SummaryGHS!C18="","",SummaryGHS!C18)</f>
        <v>APWND</v>
      </c>
      <c r="D18" s="124" t="str">
        <f>IF(SummaryGHS!D18="","",SummaryGHS!D18)</f>
        <v xml:space="preserve"> Quarterly experience sharing workshop for leaders</v>
      </c>
      <c r="E18" s="32">
        <f>IF(SummaryGHS!E18="","",(SummaryGHS!E18/$C$6))</f>
        <v>3630.3030303030305</v>
      </c>
      <c r="F18" s="124" t="str">
        <f>IF(SummaryGHS!F18="","",SummaryGHS!F18)</f>
        <v>WiLDAF-ACCRA</v>
      </c>
      <c r="G18" s="133" t="str">
        <f>IF(SummaryGHS!G18="","",SummaryGHS!G18)</f>
        <v>March</v>
      </c>
      <c r="H18" s="133">
        <f>IF(SummaryGHS!H18="","",SummaryGHS!H18)</f>
        <v>1</v>
      </c>
      <c r="I18" s="133" t="str">
        <f>+SummaryGHS!I18</f>
        <v>01</v>
      </c>
      <c r="J18" s="133" t="str">
        <f>+SummaryGHS!J18</f>
        <v>P02</v>
      </c>
      <c r="K18" s="133" t="str">
        <f>+SummaryGHS!K18</f>
        <v>A02</v>
      </c>
      <c r="L18" s="133" t="str">
        <f>+SummaryGHS!L18</f>
        <v>0</v>
      </c>
      <c r="M18" s="133" t="str">
        <f>+SummaryGHS!M18</f>
        <v>EU</v>
      </c>
      <c r="N18" s="133" t="str">
        <f>+SummaryGHS!N18</f>
        <v>EM</v>
      </c>
      <c r="O18" s="134" t="str">
        <f>+SummaryGHS!O18</f>
        <v>0</v>
      </c>
      <c r="P18" s="2"/>
    </row>
    <row r="19" spans="1:16" x14ac:dyDescent="0.2">
      <c r="A19" s="126" t="str">
        <f>IF(SummaryGHS!A19="","",SummaryGHS!A19)</f>
        <v>GD000</v>
      </c>
      <c r="B19" s="124">
        <f>IF(SummaryGHS!B19="","",SummaryGHS!B19)</f>
        <v>10001</v>
      </c>
      <c r="C19" s="124" t="str">
        <f>IF(SummaryGHS!C19="","",SummaryGHS!C19)</f>
        <v>APWNA</v>
      </c>
      <c r="D19" s="124" t="str">
        <f>IF(SummaryGHS!D19="","",SummaryGHS!D19)</f>
        <v xml:space="preserve"> Yearly community forum at each community</v>
      </c>
      <c r="E19" s="32">
        <f>IF(SummaryGHS!E19="","",(SummaryGHS!E19/$C$6))</f>
        <v>716.81818181818187</v>
      </c>
      <c r="F19" s="124" t="str">
        <f>IF(SummaryGHS!F19="","",SummaryGHS!F19)</f>
        <v>WiLDAF-ACCRA</v>
      </c>
      <c r="G19" s="133" t="str">
        <f>IF(SummaryGHS!G19="","",SummaryGHS!G19)</f>
        <v>March</v>
      </c>
      <c r="H19" s="133">
        <f>IF(SummaryGHS!H19="","",SummaryGHS!H19)</f>
        <v>1</v>
      </c>
      <c r="I19" s="133" t="str">
        <f>+SummaryGHS!I19</f>
        <v>01</v>
      </c>
      <c r="J19" s="133" t="str">
        <f>+SummaryGHS!J19</f>
        <v>P05</v>
      </c>
      <c r="K19" s="133" t="str">
        <f>+SummaryGHS!K19</f>
        <v>A02</v>
      </c>
      <c r="L19" s="133" t="str">
        <f>+SummaryGHS!L19</f>
        <v>0</v>
      </c>
      <c r="M19" s="133" t="str">
        <f>+SummaryGHS!M19</f>
        <v>EU</v>
      </c>
      <c r="N19" s="133" t="str">
        <f>+SummaryGHS!N19</f>
        <v>EM</v>
      </c>
      <c r="O19" s="134" t="str">
        <f>+SummaryGHS!O19</f>
        <v>0</v>
      </c>
    </row>
    <row r="20" spans="1:16" x14ac:dyDescent="0.2">
      <c r="A20" s="126" t="str">
        <f>IF(SummaryGHS!A20="","",SummaryGHS!A20)</f>
        <v>GD000</v>
      </c>
      <c r="B20" s="124">
        <f>IF(SummaryGHS!B20="","",SummaryGHS!B20)</f>
        <v>10001</v>
      </c>
      <c r="C20" s="124" t="str">
        <f>IF(SummaryGHS!C20="","",SummaryGHS!C20)</f>
        <v>APWNA</v>
      </c>
      <c r="D20" s="124" t="str">
        <f>IF(SummaryGHS!D20="","",SummaryGHS!D20)</f>
        <v xml:space="preserve"> engagement  meetings with stakeholders at the district capitals</v>
      </c>
      <c r="E20" s="32">
        <f>IF(SummaryGHS!E20="","",(SummaryGHS!E20/$C$6))</f>
        <v>456.06060606060606</v>
      </c>
      <c r="F20" s="124" t="str">
        <f>IF(SummaryGHS!F20="","",SummaryGHS!F20)</f>
        <v>WiLDAF-ACCRA</v>
      </c>
      <c r="G20" s="133" t="str">
        <f>IF(SummaryGHS!G20="","",SummaryGHS!G20)</f>
        <v>March</v>
      </c>
      <c r="H20" s="133">
        <f>IF(SummaryGHS!H20="","",SummaryGHS!H20)</f>
        <v>1</v>
      </c>
      <c r="I20" s="133" t="str">
        <f>+SummaryGHS!I20</f>
        <v>01</v>
      </c>
      <c r="J20" s="133" t="str">
        <f>+SummaryGHS!J20</f>
        <v>P02</v>
      </c>
      <c r="K20" s="133" t="str">
        <f>+SummaryGHS!K20</f>
        <v>A02</v>
      </c>
      <c r="L20" s="133" t="str">
        <f>+SummaryGHS!L20</f>
        <v>0</v>
      </c>
      <c r="M20" s="133" t="str">
        <f>+SummaryGHS!M20</f>
        <v>EU</v>
      </c>
      <c r="N20" s="133" t="str">
        <f>+SummaryGHS!N20</f>
        <v>EM</v>
      </c>
      <c r="O20" s="134" t="str">
        <f>+SummaryGHS!O20</f>
        <v>0</v>
      </c>
    </row>
    <row r="21" spans="1:16" x14ac:dyDescent="0.2">
      <c r="A21" s="126" t="str">
        <f>IF(SummaryGHS!A21="","",SummaryGHS!A21)</f>
        <v>GD000</v>
      </c>
      <c r="B21" s="124">
        <f>IF(SummaryGHS!B21="","",SummaryGHS!B21)</f>
        <v>10001</v>
      </c>
      <c r="C21" s="124" t="str">
        <f>IF(SummaryGHS!C21="","",SummaryGHS!C21)</f>
        <v>APWNA</v>
      </c>
      <c r="D21" s="124" t="str">
        <f>IF(SummaryGHS!D21="","",SummaryGHS!D21)</f>
        <v xml:space="preserve"> End of year games competitions at the district leve</v>
      </c>
      <c r="E21" s="32">
        <f>IF(SummaryGHS!E21="","",(SummaryGHS!E21/$C$6))</f>
        <v>310.30303030303031</v>
      </c>
      <c r="F21" s="124" t="str">
        <f>IF(SummaryGHS!F21="","",SummaryGHS!F21)</f>
        <v>WiLDAF-ACCRA</v>
      </c>
      <c r="G21" s="133" t="str">
        <f>IF(SummaryGHS!G21="","",SummaryGHS!G21)</f>
        <v>March</v>
      </c>
      <c r="H21" s="133">
        <f>IF(SummaryGHS!H21="","",SummaryGHS!H21)</f>
        <v>1</v>
      </c>
      <c r="I21" s="133" t="str">
        <f>+SummaryGHS!I21</f>
        <v>01</v>
      </c>
      <c r="J21" s="133" t="str">
        <f>+SummaryGHS!J21</f>
        <v>P06</v>
      </c>
      <c r="K21" s="133" t="str">
        <f>+SummaryGHS!K21</f>
        <v>A02</v>
      </c>
      <c r="L21" s="133" t="str">
        <f>+SummaryGHS!L21</f>
        <v>0</v>
      </c>
      <c r="M21" s="133" t="str">
        <f>+SummaryGHS!M21</f>
        <v>EU</v>
      </c>
      <c r="N21" s="133" t="str">
        <f>+SummaryGHS!N21</f>
        <v>EM</v>
      </c>
      <c r="O21" s="134" t="str">
        <f>+SummaryGHS!O21</f>
        <v>0</v>
      </c>
    </row>
    <row r="22" spans="1:16" x14ac:dyDescent="0.2">
      <c r="A22" s="126" t="str">
        <f>IF(SummaryGHS!A22="","",SummaryGHS!A22)</f>
        <v/>
      </c>
      <c r="B22" s="124" t="str">
        <f>IF(SummaryGHS!B22="","",SummaryGHS!B22)</f>
        <v/>
      </c>
      <c r="C22" s="124" t="str">
        <f>IF(SummaryGHS!C22="","",SummaryGHS!C22)</f>
        <v/>
      </c>
      <c r="D22" s="124" t="str">
        <f>IF(SummaryGHS!D22="","",SummaryGHS!D22)</f>
        <v/>
      </c>
      <c r="E22" s="32" t="str">
        <f>IF(SummaryGHS!E22="","",(SummaryGHS!E22/$C$6))</f>
        <v/>
      </c>
      <c r="F22" s="124" t="str">
        <f>IF(SummaryGHS!F22="","",SummaryGHS!F22)</f>
        <v/>
      </c>
      <c r="G22" s="133" t="str">
        <f>IF(SummaryGHS!G22="","",SummaryGHS!G22)</f>
        <v/>
      </c>
      <c r="H22" s="133" t="str">
        <f>IF(SummaryGHS!H22="","",SummaryGHS!H22)</f>
        <v/>
      </c>
      <c r="I22" s="133" t="str">
        <f>+SummaryGHS!I22</f>
        <v/>
      </c>
      <c r="J22" s="133" t="str">
        <f>+SummaryGHS!J22</f>
        <v/>
      </c>
      <c r="K22" s="133" t="str">
        <f>+SummaryGHS!K22</f>
        <v/>
      </c>
      <c r="L22" s="133" t="str">
        <f>+SummaryGHS!L22</f>
        <v/>
      </c>
      <c r="M22" s="133" t="str">
        <f>+SummaryGHS!M22</f>
        <v/>
      </c>
      <c r="N22" s="133" t="str">
        <f>+SummaryGHS!N22</f>
        <v/>
      </c>
      <c r="O22" s="134" t="str">
        <f>+SummaryGHS!O22</f>
        <v/>
      </c>
    </row>
    <row r="23" spans="1:16" x14ac:dyDescent="0.2">
      <c r="A23" s="126" t="str">
        <f>IF(SummaryGHS!A23="","",SummaryGHS!A23)</f>
        <v/>
      </c>
      <c r="B23" s="124" t="str">
        <f>IF(SummaryGHS!B23="","",SummaryGHS!B23)</f>
        <v/>
      </c>
      <c r="C23" s="124" t="str">
        <f>IF(SummaryGHS!C23="","",SummaryGHS!C23)</f>
        <v/>
      </c>
      <c r="D23" s="124" t="str">
        <f>IF(SummaryGHS!D23="","",SummaryGHS!D23)</f>
        <v/>
      </c>
      <c r="E23" s="32" t="str">
        <f>IF(SummaryGHS!E23="","",(SummaryGHS!E23/$C$6))</f>
        <v/>
      </c>
      <c r="F23" s="124" t="str">
        <f>IF(SummaryGHS!F23="","",SummaryGHS!F23)</f>
        <v/>
      </c>
      <c r="G23" s="133" t="str">
        <f>IF(SummaryGHS!G23="","",SummaryGHS!G23)</f>
        <v/>
      </c>
      <c r="H23" s="133" t="str">
        <f>IF(SummaryGHS!H23="","",SummaryGHS!H23)</f>
        <v/>
      </c>
      <c r="I23" s="133" t="str">
        <f>+SummaryGHS!I23</f>
        <v/>
      </c>
      <c r="J23" s="133" t="str">
        <f>+SummaryGHS!J23</f>
        <v/>
      </c>
      <c r="K23" s="133" t="str">
        <f>+SummaryGHS!K23</f>
        <v/>
      </c>
      <c r="L23" s="133" t="str">
        <f>+SummaryGHS!L23</f>
        <v/>
      </c>
      <c r="M23" s="133" t="str">
        <f>+SummaryGHS!M23</f>
        <v/>
      </c>
      <c r="N23" s="133" t="str">
        <f>+SummaryGHS!N23</f>
        <v/>
      </c>
      <c r="O23" s="134" t="str">
        <f>+SummaryGHS!O23</f>
        <v/>
      </c>
    </row>
    <row r="24" spans="1:16" x14ac:dyDescent="0.2">
      <c r="A24" s="126" t="str">
        <f>IF(SummaryGHS!A24="","",SummaryGHS!A24)</f>
        <v/>
      </c>
      <c r="B24" s="124" t="str">
        <f>IF(SummaryGHS!B24="","",SummaryGHS!B24)</f>
        <v/>
      </c>
      <c r="C24" s="124" t="str">
        <f>IF(SummaryGHS!C24="","",SummaryGHS!C24)</f>
        <v/>
      </c>
      <c r="D24" s="124" t="str">
        <f>IF(SummaryGHS!D24="","",SummaryGHS!D24)</f>
        <v/>
      </c>
      <c r="E24" s="32" t="str">
        <f>IF(SummaryGHS!E24="","",(SummaryGHS!E24/$C$6))</f>
        <v/>
      </c>
      <c r="F24" s="124" t="str">
        <f>IF(SummaryGHS!F24="","",SummaryGHS!F24)</f>
        <v/>
      </c>
      <c r="G24" s="133" t="str">
        <f>IF(SummaryGHS!G24="","",SummaryGHS!G24)</f>
        <v/>
      </c>
      <c r="H24" s="133" t="str">
        <f>IF(SummaryGHS!H24="","",SummaryGHS!H24)</f>
        <v/>
      </c>
      <c r="I24" s="133" t="str">
        <f>+SummaryGHS!I24</f>
        <v/>
      </c>
      <c r="J24" s="133" t="str">
        <f>+SummaryGHS!J24</f>
        <v/>
      </c>
      <c r="K24" s="133" t="str">
        <f>+SummaryGHS!K24</f>
        <v/>
      </c>
      <c r="L24" s="133" t="str">
        <f>+SummaryGHS!L24</f>
        <v/>
      </c>
      <c r="M24" s="133" t="str">
        <f>+SummaryGHS!M24</f>
        <v/>
      </c>
      <c r="N24" s="133" t="str">
        <f>+SummaryGHS!N24</f>
        <v/>
      </c>
      <c r="O24" s="134" t="str">
        <f>+SummaryGHS!O24</f>
        <v/>
      </c>
    </row>
    <row r="25" spans="1:16" x14ac:dyDescent="0.2">
      <c r="A25" s="126" t="str">
        <f>IF(SummaryGHS!A25="","",SummaryGHS!A25)</f>
        <v/>
      </c>
      <c r="B25" s="124" t="str">
        <f>IF(SummaryGHS!B25="","",SummaryGHS!B25)</f>
        <v/>
      </c>
      <c r="C25" s="124" t="str">
        <f>IF(SummaryGHS!C25="","",SummaryGHS!C25)</f>
        <v/>
      </c>
      <c r="D25" s="124" t="str">
        <f>IF(SummaryGHS!D25="","",SummaryGHS!D25)</f>
        <v/>
      </c>
      <c r="E25" s="32" t="str">
        <f>IF(SummaryGHS!E25="","",(SummaryGHS!E25/$C$6))</f>
        <v/>
      </c>
      <c r="F25" s="124" t="str">
        <f>IF(SummaryGHS!F25="","",SummaryGHS!F25)</f>
        <v/>
      </c>
      <c r="G25" s="133" t="str">
        <f>IF(SummaryGHS!G25="","",SummaryGHS!G25)</f>
        <v/>
      </c>
      <c r="H25" s="133" t="str">
        <f>IF(SummaryGHS!H25="","",SummaryGHS!H25)</f>
        <v/>
      </c>
      <c r="I25" s="133" t="str">
        <f>+SummaryGHS!I25</f>
        <v/>
      </c>
      <c r="J25" s="133" t="str">
        <f>+SummaryGHS!J25</f>
        <v/>
      </c>
      <c r="K25" s="133" t="str">
        <f>+SummaryGHS!K25</f>
        <v/>
      </c>
      <c r="L25" s="133" t="str">
        <f>+SummaryGHS!L25</f>
        <v/>
      </c>
      <c r="M25" s="133" t="str">
        <f>+SummaryGHS!M25</f>
        <v/>
      </c>
      <c r="N25" s="133" t="str">
        <f>+SummaryGHS!N25</f>
        <v/>
      </c>
      <c r="O25" s="134" t="str">
        <f>+SummaryGHS!O25</f>
        <v/>
      </c>
    </row>
    <row r="26" spans="1:16" x14ac:dyDescent="0.2">
      <c r="A26" s="126" t="str">
        <f>IF(SummaryGHS!A26="","",SummaryGHS!A26)</f>
        <v/>
      </c>
      <c r="B26" s="124" t="str">
        <f>IF(SummaryGHS!B26="","",SummaryGHS!B26)</f>
        <v/>
      </c>
      <c r="C26" s="124" t="str">
        <f>IF(SummaryGHS!C26="","",SummaryGHS!C26)</f>
        <v/>
      </c>
      <c r="D26" s="124" t="str">
        <f>IF(SummaryGHS!D26="","",SummaryGHS!D26)</f>
        <v/>
      </c>
      <c r="E26" s="32" t="str">
        <f>IF(SummaryGHS!E26="","",(SummaryGHS!E26/$C$6))</f>
        <v/>
      </c>
      <c r="F26" s="124" t="str">
        <f>IF(SummaryGHS!F26="","",SummaryGHS!F26)</f>
        <v/>
      </c>
      <c r="G26" s="133" t="str">
        <f>IF(SummaryGHS!G26="","",SummaryGHS!G26)</f>
        <v/>
      </c>
      <c r="H26" s="133" t="str">
        <f>IF(SummaryGHS!H26="","",SummaryGHS!H26)</f>
        <v/>
      </c>
      <c r="I26" s="133" t="str">
        <f>+SummaryGHS!I26</f>
        <v/>
      </c>
      <c r="J26" s="133" t="str">
        <f>+SummaryGHS!J26</f>
        <v/>
      </c>
      <c r="K26" s="133" t="str">
        <f>+SummaryGHS!K26</f>
        <v/>
      </c>
      <c r="L26" s="133" t="str">
        <f>+SummaryGHS!L26</f>
        <v/>
      </c>
      <c r="M26" s="133" t="str">
        <f>+SummaryGHS!M26</f>
        <v/>
      </c>
      <c r="N26" s="133" t="str">
        <f>+SummaryGHS!N26</f>
        <v/>
      </c>
      <c r="O26" s="134" t="str">
        <f>+SummaryGHS!O26</f>
        <v/>
      </c>
    </row>
    <row r="27" spans="1:16" x14ac:dyDescent="0.2">
      <c r="A27" s="126" t="str">
        <f>IF(SummaryGHS!A27="","",SummaryGHS!A27)</f>
        <v/>
      </c>
      <c r="B27" s="124" t="str">
        <f>IF(SummaryGHS!B27="","",SummaryGHS!B27)</f>
        <v/>
      </c>
      <c r="C27" s="124" t="str">
        <f>IF(SummaryGHS!C27="","",SummaryGHS!C27)</f>
        <v/>
      </c>
      <c r="D27" s="124" t="str">
        <f>IF(SummaryGHS!D27="","",SummaryGHS!D27)</f>
        <v/>
      </c>
      <c r="E27" s="32" t="str">
        <f>IF(SummaryGHS!E27="","",(SummaryGHS!E27/$C$6))</f>
        <v/>
      </c>
      <c r="F27" s="124" t="str">
        <f>IF(SummaryGHS!F27="","",SummaryGHS!F27)</f>
        <v/>
      </c>
      <c r="G27" s="133" t="str">
        <f>IF(SummaryGHS!G27="","",SummaryGHS!G27)</f>
        <v/>
      </c>
      <c r="H27" s="133" t="str">
        <f>IF(SummaryGHS!H27="","",SummaryGHS!H27)</f>
        <v/>
      </c>
      <c r="I27" s="133" t="str">
        <f>+SummaryGHS!I27</f>
        <v/>
      </c>
      <c r="J27" s="133" t="str">
        <f>+SummaryGHS!J27</f>
        <v/>
      </c>
      <c r="K27" s="133" t="str">
        <f>+SummaryGHS!K27</f>
        <v/>
      </c>
      <c r="L27" s="133" t="str">
        <f>+SummaryGHS!L27</f>
        <v/>
      </c>
      <c r="M27" s="133" t="str">
        <f>+SummaryGHS!M27</f>
        <v/>
      </c>
      <c r="N27" s="133" t="str">
        <f>+SummaryGHS!N27</f>
        <v/>
      </c>
      <c r="O27" s="134" t="str">
        <f>+SummaryGHS!O27</f>
        <v/>
      </c>
    </row>
    <row r="28" spans="1:16" x14ac:dyDescent="0.2">
      <c r="A28" s="126" t="str">
        <f>IF(SummaryGHS!A28="","",SummaryGHS!A28)</f>
        <v/>
      </c>
      <c r="B28" s="124" t="str">
        <f>IF(SummaryGHS!B28="","",SummaryGHS!B28)</f>
        <v/>
      </c>
      <c r="C28" s="124" t="str">
        <f>IF(SummaryGHS!C28="","",SummaryGHS!C28)</f>
        <v/>
      </c>
      <c r="D28" s="124" t="str">
        <f>IF(SummaryGHS!D28="","",SummaryGHS!D28)</f>
        <v/>
      </c>
      <c r="E28" s="32" t="str">
        <f>IF(SummaryGHS!E28="","",(SummaryGHS!E28/$C$6))</f>
        <v/>
      </c>
      <c r="F28" s="124" t="str">
        <f>IF(SummaryGHS!F28="","",SummaryGHS!F28)</f>
        <v/>
      </c>
      <c r="G28" s="133" t="str">
        <f>IF(SummaryGHS!G28="","",SummaryGHS!G28)</f>
        <v/>
      </c>
      <c r="H28" s="133" t="str">
        <f>IF(SummaryGHS!H28="","",SummaryGHS!H28)</f>
        <v/>
      </c>
      <c r="I28" s="133" t="str">
        <f>+SummaryGHS!I28</f>
        <v/>
      </c>
      <c r="J28" s="133" t="str">
        <f>+SummaryGHS!J28</f>
        <v/>
      </c>
      <c r="K28" s="133" t="str">
        <f>+SummaryGHS!K28</f>
        <v/>
      </c>
      <c r="L28" s="133" t="str">
        <f>+SummaryGHS!L28</f>
        <v/>
      </c>
      <c r="M28" s="133" t="str">
        <f>+SummaryGHS!M28</f>
        <v/>
      </c>
      <c r="N28" s="133" t="str">
        <f>+SummaryGHS!N28</f>
        <v/>
      </c>
      <c r="O28" s="134" t="str">
        <f>+SummaryGHS!O28</f>
        <v/>
      </c>
    </row>
    <row r="29" spans="1:16" x14ac:dyDescent="0.2">
      <c r="A29" s="126" t="str">
        <f>IF(SummaryGHS!A29="","",SummaryGHS!A29)</f>
        <v/>
      </c>
      <c r="B29" s="124" t="str">
        <f>IF(SummaryGHS!B29="","",SummaryGHS!B29)</f>
        <v/>
      </c>
      <c r="C29" s="124" t="str">
        <f>IF(SummaryGHS!C29="","",SummaryGHS!C29)</f>
        <v/>
      </c>
      <c r="D29" s="124" t="str">
        <f>IF(SummaryGHS!D29="","",SummaryGHS!D29)</f>
        <v/>
      </c>
      <c r="E29" s="32" t="str">
        <f>IF(SummaryGHS!E29="","",(SummaryGHS!E29/$C$6))</f>
        <v/>
      </c>
      <c r="F29" s="124" t="str">
        <f>IF(SummaryGHS!F29="","",SummaryGHS!F29)</f>
        <v/>
      </c>
      <c r="G29" s="133" t="str">
        <f>IF(SummaryGHS!G29="","",SummaryGHS!G29)</f>
        <v/>
      </c>
      <c r="H29" s="133" t="str">
        <f>IF(SummaryGHS!H29="","",SummaryGHS!H29)</f>
        <v/>
      </c>
      <c r="I29" s="133" t="str">
        <f>+SummaryGHS!I29</f>
        <v/>
      </c>
      <c r="J29" s="133" t="str">
        <f>+SummaryGHS!J29</f>
        <v/>
      </c>
      <c r="K29" s="133" t="str">
        <f>+SummaryGHS!K29</f>
        <v/>
      </c>
      <c r="L29" s="133" t="str">
        <f>+SummaryGHS!L29</f>
        <v/>
      </c>
      <c r="M29" s="133" t="str">
        <f>+SummaryGHS!M29</f>
        <v/>
      </c>
      <c r="N29" s="133" t="str">
        <f>+SummaryGHS!N29</f>
        <v/>
      </c>
      <c r="O29" s="134" t="str">
        <f>+SummaryGHS!O29</f>
        <v/>
      </c>
    </row>
    <row r="30" spans="1:16" x14ac:dyDescent="0.2">
      <c r="A30" s="126" t="str">
        <f>IF(SummaryGHS!A30="","",SummaryGHS!A30)</f>
        <v/>
      </c>
      <c r="B30" s="124" t="str">
        <f>IF(SummaryGHS!B30="","",SummaryGHS!B30)</f>
        <v/>
      </c>
      <c r="C30" s="124" t="str">
        <f>IF(SummaryGHS!C30="","",SummaryGHS!C30)</f>
        <v/>
      </c>
      <c r="D30" s="124" t="str">
        <f>IF(SummaryGHS!D30="","",SummaryGHS!D30)</f>
        <v/>
      </c>
      <c r="E30" s="32" t="str">
        <f>IF(SummaryGHS!E30="","",(SummaryGHS!E30/$C$6))</f>
        <v/>
      </c>
      <c r="F30" s="124" t="str">
        <f>IF(SummaryGHS!F30="","",SummaryGHS!F30)</f>
        <v/>
      </c>
      <c r="G30" s="133" t="str">
        <f>IF(SummaryGHS!G30="","",SummaryGHS!G30)</f>
        <v/>
      </c>
      <c r="H30" s="133" t="str">
        <f>IF(SummaryGHS!H30="","",SummaryGHS!H30)</f>
        <v/>
      </c>
      <c r="I30" s="133" t="str">
        <f>+SummaryGHS!I30</f>
        <v/>
      </c>
      <c r="J30" s="133" t="str">
        <f>+SummaryGHS!J30</f>
        <v/>
      </c>
      <c r="K30" s="133" t="str">
        <f>+SummaryGHS!K30</f>
        <v/>
      </c>
      <c r="L30" s="133" t="str">
        <f>+SummaryGHS!L30</f>
        <v/>
      </c>
      <c r="M30" s="133" t="str">
        <f>+SummaryGHS!M30</f>
        <v/>
      </c>
      <c r="N30" s="133" t="str">
        <f>+SummaryGHS!N30</f>
        <v/>
      </c>
      <c r="O30" s="134" t="str">
        <f>+SummaryGHS!O30</f>
        <v/>
      </c>
    </row>
    <row r="31" spans="1:16" x14ac:dyDescent="0.2">
      <c r="A31" s="126" t="str">
        <f>IF(SummaryGHS!A31="","",SummaryGHS!A31)</f>
        <v/>
      </c>
      <c r="B31" s="124" t="str">
        <f>IF(SummaryGHS!B31="","",SummaryGHS!B31)</f>
        <v/>
      </c>
      <c r="C31" s="124" t="str">
        <f>IF(SummaryGHS!C31="","",SummaryGHS!C31)</f>
        <v/>
      </c>
      <c r="D31" s="124" t="str">
        <f>IF(SummaryGHS!D31="","",SummaryGHS!D31)</f>
        <v/>
      </c>
      <c r="E31" s="32" t="str">
        <f>IF(SummaryGHS!E31="","",(SummaryGHS!E31/$C$6))</f>
        <v/>
      </c>
      <c r="F31" s="124" t="str">
        <f>IF(SummaryGHS!F31="","",SummaryGHS!F31)</f>
        <v/>
      </c>
      <c r="G31" s="133" t="str">
        <f>IF(SummaryGHS!G31="","",SummaryGHS!G31)</f>
        <v/>
      </c>
      <c r="H31" s="133" t="str">
        <f>IF(SummaryGHS!H31="","",SummaryGHS!H31)</f>
        <v/>
      </c>
      <c r="I31" s="133" t="str">
        <f>+SummaryGHS!I31</f>
        <v/>
      </c>
      <c r="J31" s="133" t="str">
        <f>+SummaryGHS!J31</f>
        <v/>
      </c>
      <c r="K31" s="133" t="str">
        <f>+SummaryGHS!K31</f>
        <v/>
      </c>
      <c r="L31" s="133" t="str">
        <f>+SummaryGHS!L31</f>
        <v/>
      </c>
      <c r="M31" s="133" t="str">
        <f>+SummaryGHS!M31</f>
        <v/>
      </c>
      <c r="N31" s="133" t="str">
        <f>+SummaryGHS!N31</f>
        <v/>
      </c>
      <c r="O31" s="134" t="str">
        <f>+SummaryGHS!O31</f>
        <v/>
      </c>
    </row>
    <row r="32" spans="1:16" x14ac:dyDescent="0.2">
      <c r="A32" s="126" t="str">
        <f>IF(SummaryGHS!A32="","",SummaryGHS!A32)</f>
        <v/>
      </c>
      <c r="B32" s="124" t="str">
        <f>IF(SummaryGHS!B32="","",SummaryGHS!B32)</f>
        <v/>
      </c>
      <c r="C32" s="124" t="str">
        <f>IF(SummaryGHS!C32="","",SummaryGHS!C32)</f>
        <v/>
      </c>
      <c r="D32" s="124" t="str">
        <f>IF(SummaryGHS!D32="","",SummaryGHS!D32)</f>
        <v/>
      </c>
      <c r="E32" s="32" t="str">
        <f>IF(SummaryGHS!E32="","",(SummaryGHS!E32/$C$6))</f>
        <v/>
      </c>
      <c r="F32" s="124" t="str">
        <f>IF(SummaryGHS!F32="","",SummaryGHS!F32)</f>
        <v/>
      </c>
      <c r="G32" s="133" t="str">
        <f>IF(SummaryGHS!G32="","",SummaryGHS!G32)</f>
        <v/>
      </c>
      <c r="H32" s="133" t="str">
        <f>IF(SummaryGHS!H32="","",SummaryGHS!H32)</f>
        <v/>
      </c>
      <c r="I32" s="133" t="str">
        <f>+SummaryGHS!I32</f>
        <v/>
      </c>
      <c r="J32" s="133" t="str">
        <f>+SummaryGHS!J32</f>
        <v/>
      </c>
      <c r="K32" s="133" t="str">
        <f>+SummaryGHS!K32</f>
        <v/>
      </c>
      <c r="L32" s="133" t="str">
        <f>+SummaryGHS!L32</f>
        <v/>
      </c>
      <c r="M32" s="133" t="str">
        <f>+SummaryGHS!M32</f>
        <v/>
      </c>
      <c r="N32" s="133" t="str">
        <f>+SummaryGHS!N32</f>
        <v/>
      </c>
      <c r="O32" s="134" t="str">
        <f>+SummaryGHS!O32</f>
        <v/>
      </c>
    </row>
    <row r="33" spans="1:15" x14ac:dyDescent="0.2">
      <c r="A33" s="126" t="str">
        <f>IF(SummaryGHS!A33="","",SummaryGHS!A33)</f>
        <v/>
      </c>
      <c r="B33" s="124" t="str">
        <f>IF(SummaryGHS!B33="","",SummaryGHS!B33)</f>
        <v/>
      </c>
      <c r="C33" s="124" t="str">
        <f>IF(SummaryGHS!C33="","",SummaryGHS!C33)</f>
        <v/>
      </c>
      <c r="D33" s="124" t="str">
        <f>IF(SummaryGHS!D33="","",SummaryGHS!D33)</f>
        <v/>
      </c>
      <c r="E33" s="32" t="str">
        <f>IF(SummaryGHS!E33="","",(SummaryGHS!E33/$C$6))</f>
        <v/>
      </c>
      <c r="F33" s="124" t="str">
        <f>IF(SummaryGHS!F33="","",SummaryGHS!F33)</f>
        <v/>
      </c>
      <c r="G33" s="133" t="str">
        <f>IF(SummaryGHS!G33="","",SummaryGHS!G33)</f>
        <v/>
      </c>
      <c r="H33" s="133" t="str">
        <f>IF(SummaryGHS!H33="","",SummaryGHS!H33)</f>
        <v/>
      </c>
      <c r="I33" s="133" t="str">
        <f>+SummaryGHS!I33</f>
        <v/>
      </c>
      <c r="J33" s="133" t="str">
        <f>+SummaryGHS!J33</f>
        <v/>
      </c>
      <c r="K33" s="133" t="str">
        <f>+SummaryGHS!K33</f>
        <v/>
      </c>
      <c r="L33" s="133" t="str">
        <f>+SummaryGHS!L33</f>
        <v/>
      </c>
      <c r="M33" s="133" t="str">
        <f>+SummaryGHS!M33</f>
        <v/>
      </c>
      <c r="N33" s="133" t="str">
        <f>+SummaryGHS!N33</f>
        <v/>
      </c>
      <c r="O33" s="134" t="str">
        <f>+SummaryGHS!O33</f>
        <v/>
      </c>
    </row>
    <row r="34" spans="1:15" x14ac:dyDescent="0.2">
      <c r="A34" s="126" t="str">
        <f>IF(SummaryGHS!A34="","",SummaryGHS!A34)</f>
        <v/>
      </c>
      <c r="B34" s="124" t="str">
        <f>IF(SummaryGHS!B34="","",SummaryGHS!B34)</f>
        <v/>
      </c>
      <c r="C34" s="124" t="str">
        <f>IF(SummaryGHS!C34="","",SummaryGHS!C34)</f>
        <v/>
      </c>
      <c r="D34" s="124" t="str">
        <f>IF(SummaryGHS!D34="","",SummaryGHS!D34)</f>
        <v/>
      </c>
      <c r="E34" s="32" t="str">
        <f>IF(SummaryGHS!E34="","",(SummaryGHS!E34/$C$6))</f>
        <v/>
      </c>
      <c r="F34" s="124" t="str">
        <f>IF(SummaryGHS!F34="","",SummaryGHS!F34)</f>
        <v/>
      </c>
      <c r="G34" s="133" t="str">
        <f>IF(SummaryGHS!G34="","",SummaryGHS!G34)</f>
        <v/>
      </c>
      <c r="H34" s="133" t="str">
        <f>IF(SummaryGHS!H34="","",SummaryGHS!H34)</f>
        <v/>
      </c>
      <c r="I34" s="133" t="str">
        <f>+SummaryGHS!I34</f>
        <v/>
      </c>
      <c r="J34" s="133" t="str">
        <f>+SummaryGHS!J34</f>
        <v/>
      </c>
      <c r="K34" s="133" t="str">
        <f>+SummaryGHS!K34</f>
        <v/>
      </c>
      <c r="L34" s="133" t="str">
        <f>+SummaryGHS!L34</f>
        <v/>
      </c>
      <c r="M34" s="133" t="str">
        <f>+SummaryGHS!M34</f>
        <v/>
      </c>
      <c r="N34" s="133" t="str">
        <f>+SummaryGHS!N34</f>
        <v/>
      </c>
      <c r="O34" s="134" t="str">
        <f>+SummaryGHS!O34</f>
        <v/>
      </c>
    </row>
    <row r="35" spans="1:15" x14ac:dyDescent="0.2">
      <c r="A35" s="126" t="str">
        <f>IF(SummaryGHS!A35="","",SummaryGHS!A35)</f>
        <v/>
      </c>
      <c r="B35" s="124" t="str">
        <f>IF(SummaryGHS!B35="","",SummaryGHS!B35)</f>
        <v/>
      </c>
      <c r="C35" s="124" t="str">
        <f>IF(SummaryGHS!C35="","",SummaryGHS!C35)</f>
        <v/>
      </c>
      <c r="D35" s="124" t="str">
        <f>IF(SummaryGHS!D35="","",SummaryGHS!D35)</f>
        <v/>
      </c>
      <c r="E35" s="32" t="str">
        <f>IF(SummaryGHS!E35="","",(SummaryGHS!E35/$C$6))</f>
        <v/>
      </c>
      <c r="F35" s="124" t="str">
        <f>IF(SummaryGHS!F35="","",SummaryGHS!F35)</f>
        <v/>
      </c>
      <c r="G35" s="133" t="str">
        <f>IF(SummaryGHS!G35="","",SummaryGHS!G35)</f>
        <v/>
      </c>
      <c r="H35" s="133" t="str">
        <f>IF(SummaryGHS!H35="","",SummaryGHS!H35)</f>
        <v/>
      </c>
      <c r="I35" s="133" t="str">
        <f>+SummaryGHS!I35</f>
        <v/>
      </c>
      <c r="J35" s="133" t="str">
        <f>+SummaryGHS!J35</f>
        <v/>
      </c>
      <c r="K35" s="133" t="str">
        <f>+SummaryGHS!K35</f>
        <v/>
      </c>
      <c r="L35" s="133" t="str">
        <f>+SummaryGHS!L35</f>
        <v/>
      </c>
      <c r="M35" s="133" t="str">
        <f>+SummaryGHS!M35</f>
        <v/>
      </c>
      <c r="N35" s="133" t="str">
        <f>+SummaryGHS!N35</f>
        <v/>
      </c>
      <c r="O35" s="134" t="str">
        <f>+SummaryGHS!O35</f>
        <v/>
      </c>
    </row>
    <row r="36" spans="1:15" x14ac:dyDescent="0.2">
      <c r="A36" s="126" t="str">
        <f>IF(SummaryGHS!A36="","",SummaryGHS!A36)</f>
        <v/>
      </c>
      <c r="B36" s="124" t="str">
        <f>IF(SummaryGHS!B36="","",SummaryGHS!B36)</f>
        <v/>
      </c>
      <c r="C36" s="124" t="str">
        <f>IF(SummaryGHS!C36="","",SummaryGHS!C36)</f>
        <v/>
      </c>
      <c r="D36" s="124" t="str">
        <f>IF(SummaryGHS!D36="","",SummaryGHS!D36)</f>
        <v/>
      </c>
      <c r="E36" s="32" t="str">
        <f>IF(SummaryGHS!E36="","",(SummaryGHS!E36/$C$6))</f>
        <v/>
      </c>
      <c r="F36" s="124" t="str">
        <f>IF(SummaryGHS!F36="","",SummaryGHS!F36)</f>
        <v/>
      </c>
      <c r="G36" s="133" t="str">
        <f>IF(SummaryGHS!G36="","",SummaryGHS!G36)</f>
        <v/>
      </c>
      <c r="H36" s="133" t="str">
        <f>IF(SummaryGHS!H36="","",SummaryGHS!H36)</f>
        <v/>
      </c>
      <c r="I36" s="133" t="str">
        <f>+SummaryGHS!I36</f>
        <v/>
      </c>
      <c r="J36" s="133" t="str">
        <f>+SummaryGHS!J36</f>
        <v/>
      </c>
      <c r="K36" s="133" t="str">
        <f>+SummaryGHS!K36</f>
        <v/>
      </c>
      <c r="L36" s="133" t="str">
        <f>+SummaryGHS!L36</f>
        <v/>
      </c>
      <c r="M36" s="133" t="str">
        <f>+SummaryGHS!M36</f>
        <v/>
      </c>
      <c r="N36" s="133" t="str">
        <f>+SummaryGHS!N36</f>
        <v/>
      </c>
      <c r="O36" s="134" t="str">
        <f>+SummaryGHS!O36</f>
        <v/>
      </c>
    </row>
    <row r="37" spans="1:15" x14ac:dyDescent="0.2">
      <c r="A37" s="126" t="str">
        <f>IF(SummaryGHS!A37="","",SummaryGHS!A37)</f>
        <v/>
      </c>
      <c r="B37" s="124" t="str">
        <f>IF(SummaryGHS!B37="","",SummaryGHS!B37)</f>
        <v/>
      </c>
      <c r="C37" s="124" t="str">
        <f>IF(SummaryGHS!C37="","",SummaryGHS!C37)</f>
        <v/>
      </c>
      <c r="D37" s="124" t="str">
        <f>IF(SummaryGHS!D37="","",SummaryGHS!D37)</f>
        <v/>
      </c>
      <c r="E37" s="32" t="str">
        <f>IF(SummaryGHS!E37="","",(SummaryGHS!E37/$C$6))</f>
        <v/>
      </c>
      <c r="F37" s="124" t="str">
        <f>IF(SummaryGHS!F37="","",SummaryGHS!F37)</f>
        <v/>
      </c>
      <c r="G37" s="133" t="str">
        <f>IF(SummaryGHS!G37="","",SummaryGHS!G37)</f>
        <v/>
      </c>
      <c r="H37" s="133" t="str">
        <f>IF(SummaryGHS!H37="","",SummaryGHS!H37)</f>
        <v/>
      </c>
      <c r="I37" s="133" t="str">
        <f>+SummaryGHS!I37</f>
        <v/>
      </c>
      <c r="J37" s="133" t="str">
        <f>+SummaryGHS!J37</f>
        <v/>
      </c>
      <c r="K37" s="133" t="str">
        <f>+SummaryGHS!K37</f>
        <v/>
      </c>
      <c r="L37" s="133" t="str">
        <f>+SummaryGHS!L37</f>
        <v/>
      </c>
      <c r="M37" s="133" t="str">
        <f>+SummaryGHS!M37</f>
        <v/>
      </c>
      <c r="N37" s="133" t="str">
        <f>+SummaryGHS!N37</f>
        <v/>
      </c>
      <c r="O37" s="134" t="str">
        <f>+SummaryGHS!O37</f>
        <v/>
      </c>
    </row>
    <row r="38" spans="1:15" x14ac:dyDescent="0.2">
      <c r="A38" s="126" t="str">
        <f>IF(SummaryGHS!A38="","",SummaryGHS!A38)</f>
        <v/>
      </c>
      <c r="B38" s="124" t="str">
        <f>IF(SummaryGHS!B38="","",SummaryGHS!B38)</f>
        <v/>
      </c>
      <c r="C38" s="124" t="str">
        <f>IF(SummaryGHS!C38="","",SummaryGHS!C38)</f>
        <v/>
      </c>
      <c r="D38" s="124" t="str">
        <f>IF(SummaryGHS!D38="","",SummaryGHS!D38)</f>
        <v/>
      </c>
      <c r="E38" s="32" t="str">
        <f>IF(SummaryGHS!E38="","",(SummaryGHS!E38/$C$6))</f>
        <v/>
      </c>
      <c r="F38" s="124" t="str">
        <f>IF(SummaryGHS!F38="","",SummaryGHS!F38)</f>
        <v/>
      </c>
      <c r="G38" s="133" t="str">
        <f>IF(SummaryGHS!G38="","",SummaryGHS!G38)</f>
        <v/>
      </c>
      <c r="H38" s="133" t="str">
        <f>IF(SummaryGHS!H38="","",SummaryGHS!H38)</f>
        <v/>
      </c>
      <c r="I38" s="133" t="str">
        <f>+SummaryGHS!I38</f>
        <v/>
      </c>
      <c r="J38" s="133" t="str">
        <f>+SummaryGHS!J38</f>
        <v/>
      </c>
      <c r="K38" s="133" t="str">
        <f>+SummaryGHS!K38</f>
        <v/>
      </c>
      <c r="L38" s="133" t="str">
        <f>+SummaryGHS!L38</f>
        <v/>
      </c>
      <c r="M38" s="133" t="str">
        <f>+SummaryGHS!M38</f>
        <v/>
      </c>
      <c r="N38" s="133" t="str">
        <f>+SummaryGHS!N38</f>
        <v/>
      </c>
      <c r="O38" s="134" t="str">
        <f>+SummaryGHS!O38</f>
        <v/>
      </c>
    </row>
    <row r="39" spans="1:15" x14ac:dyDescent="0.2">
      <c r="A39" s="126" t="str">
        <f>IF(SummaryGHS!A39="","",SummaryGHS!A39)</f>
        <v/>
      </c>
      <c r="B39" s="124" t="str">
        <f>IF(SummaryGHS!B39="","",SummaryGHS!B39)</f>
        <v/>
      </c>
      <c r="C39" s="124" t="str">
        <f>IF(SummaryGHS!C39="","",SummaryGHS!C39)</f>
        <v/>
      </c>
      <c r="D39" s="124" t="str">
        <f>IF(SummaryGHS!D39="","",SummaryGHS!D39)</f>
        <v/>
      </c>
      <c r="E39" s="32" t="str">
        <f>IF(SummaryGHS!E39="","",(SummaryGHS!E39/$C$6))</f>
        <v/>
      </c>
      <c r="F39" s="124" t="str">
        <f>IF(SummaryGHS!F39="","",SummaryGHS!F39)</f>
        <v/>
      </c>
      <c r="G39" s="133" t="str">
        <f>IF(SummaryGHS!G39="","",SummaryGHS!G39)</f>
        <v/>
      </c>
      <c r="H39" s="133" t="str">
        <f>IF(SummaryGHS!H39="","",SummaryGHS!H39)</f>
        <v/>
      </c>
      <c r="I39" s="133" t="str">
        <f>+SummaryGHS!I39</f>
        <v/>
      </c>
      <c r="J39" s="133" t="str">
        <f>+SummaryGHS!J39</f>
        <v/>
      </c>
      <c r="K39" s="133" t="str">
        <f>+SummaryGHS!K39</f>
        <v/>
      </c>
      <c r="L39" s="133" t="str">
        <f>+SummaryGHS!L39</f>
        <v/>
      </c>
      <c r="M39" s="133" t="str">
        <f>+SummaryGHS!M39</f>
        <v/>
      </c>
      <c r="N39" s="133" t="str">
        <f>+SummaryGHS!N39</f>
        <v/>
      </c>
      <c r="O39" s="134" t="str">
        <f>+SummaryGHS!O39</f>
        <v/>
      </c>
    </row>
    <row r="40" spans="1:15" x14ac:dyDescent="0.2">
      <c r="A40" s="126" t="str">
        <f>IF(SummaryGHS!A40="","",SummaryGHS!A40)</f>
        <v/>
      </c>
      <c r="B40" s="124" t="str">
        <f>IF(SummaryGHS!B40="","",SummaryGHS!B40)</f>
        <v/>
      </c>
      <c r="C40" s="124" t="str">
        <f>IF(SummaryGHS!C40="","",SummaryGHS!C40)</f>
        <v/>
      </c>
      <c r="D40" s="124" t="str">
        <f>IF(SummaryGHS!D40="","",SummaryGHS!D40)</f>
        <v/>
      </c>
      <c r="E40" s="32" t="str">
        <f>IF(SummaryGHS!E40="","",(SummaryGHS!E40/$C$6))</f>
        <v/>
      </c>
      <c r="F40" s="124" t="str">
        <f>IF(SummaryGHS!F40="","",SummaryGHS!F40)</f>
        <v/>
      </c>
      <c r="G40" s="133" t="str">
        <f>IF(SummaryGHS!G40="","",SummaryGHS!G40)</f>
        <v/>
      </c>
      <c r="H40" s="133" t="str">
        <f>IF(SummaryGHS!H40="","",SummaryGHS!H40)</f>
        <v/>
      </c>
      <c r="I40" s="133" t="str">
        <f>+SummaryGHS!I40</f>
        <v/>
      </c>
      <c r="J40" s="133" t="str">
        <f>+SummaryGHS!J40</f>
        <v/>
      </c>
      <c r="K40" s="133" t="str">
        <f>+SummaryGHS!K40</f>
        <v/>
      </c>
      <c r="L40" s="133" t="str">
        <f>+SummaryGHS!L40</f>
        <v/>
      </c>
      <c r="M40" s="133" t="str">
        <f>+SummaryGHS!M40</f>
        <v/>
      </c>
      <c r="N40" s="133" t="str">
        <f>+SummaryGHS!N40</f>
        <v/>
      </c>
      <c r="O40" s="134" t="str">
        <f>+SummaryGHS!O40</f>
        <v/>
      </c>
    </row>
    <row r="41" spans="1:15" x14ac:dyDescent="0.2">
      <c r="A41" s="126" t="str">
        <f>IF(SummaryGHS!A41="","",SummaryGHS!A41)</f>
        <v/>
      </c>
      <c r="B41" s="124" t="str">
        <f>IF(SummaryGHS!B41="","",SummaryGHS!B41)</f>
        <v/>
      </c>
      <c r="C41" s="124" t="str">
        <f>IF(SummaryGHS!C41="","",SummaryGHS!C41)</f>
        <v/>
      </c>
      <c r="D41" s="124" t="str">
        <f>IF(SummaryGHS!D41="","",SummaryGHS!D41)</f>
        <v/>
      </c>
      <c r="E41" s="32" t="str">
        <f>IF(SummaryGHS!E41="","",(SummaryGHS!E41/$C$6))</f>
        <v/>
      </c>
      <c r="F41" s="124" t="str">
        <f>IF(SummaryGHS!F41="","",SummaryGHS!F41)</f>
        <v/>
      </c>
      <c r="G41" s="133" t="str">
        <f>IF(SummaryGHS!G41="","",SummaryGHS!G41)</f>
        <v/>
      </c>
      <c r="H41" s="133" t="str">
        <f>IF(SummaryGHS!H41="","",SummaryGHS!H41)</f>
        <v/>
      </c>
      <c r="I41" s="133" t="str">
        <f>+SummaryGHS!I41</f>
        <v/>
      </c>
      <c r="J41" s="133" t="str">
        <f>+SummaryGHS!J41</f>
        <v/>
      </c>
      <c r="K41" s="133" t="str">
        <f>+SummaryGHS!K41</f>
        <v/>
      </c>
      <c r="L41" s="133" t="str">
        <f>+SummaryGHS!L41</f>
        <v/>
      </c>
      <c r="M41" s="133" t="str">
        <f>+SummaryGHS!M41</f>
        <v/>
      </c>
      <c r="N41" s="133" t="str">
        <f>+SummaryGHS!N41</f>
        <v/>
      </c>
      <c r="O41" s="134" t="str">
        <f>+SummaryGHS!O41</f>
        <v/>
      </c>
    </row>
    <row r="42" spans="1:15" x14ac:dyDescent="0.2">
      <c r="A42" s="126" t="str">
        <f>IF(SummaryGHS!A42="","",SummaryGHS!A42)</f>
        <v/>
      </c>
      <c r="B42" s="124" t="str">
        <f>IF(SummaryGHS!B42="","",SummaryGHS!B42)</f>
        <v/>
      </c>
      <c r="C42" s="124" t="str">
        <f>IF(SummaryGHS!C42="","",SummaryGHS!C42)</f>
        <v/>
      </c>
      <c r="D42" s="124" t="str">
        <f>IF(SummaryGHS!D42="","",SummaryGHS!D42)</f>
        <v/>
      </c>
      <c r="E42" s="32" t="str">
        <f>IF(SummaryGHS!E42="","",(SummaryGHS!E42/$C$6))</f>
        <v/>
      </c>
      <c r="F42" s="124" t="str">
        <f>IF(SummaryGHS!F42="","",SummaryGHS!F42)</f>
        <v/>
      </c>
      <c r="G42" s="133" t="str">
        <f>IF(SummaryGHS!G42="","",SummaryGHS!G42)</f>
        <v/>
      </c>
      <c r="H42" s="133" t="str">
        <f>IF(SummaryGHS!H42="","",SummaryGHS!H42)</f>
        <v/>
      </c>
      <c r="I42" s="133" t="str">
        <f>+SummaryGHS!I42</f>
        <v/>
      </c>
      <c r="J42" s="133" t="str">
        <f>+SummaryGHS!J42</f>
        <v/>
      </c>
      <c r="K42" s="133" t="str">
        <f>+SummaryGHS!K42</f>
        <v/>
      </c>
      <c r="L42" s="133" t="str">
        <f>+SummaryGHS!L42</f>
        <v/>
      </c>
      <c r="M42" s="133" t="str">
        <f>+SummaryGHS!M42</f>
        <v/>
      </c>
      <c r="N42" s="133" t="str">
        <f>+SummaryGHS!N42</f>
        <v/>
      </c>
      <c r="O42" s="134" t="str">
        <f>+SummaryGHS!O42</f>
        <v/>
      </c>
    </row>
    <row r="43" spans="1:15" x14ac:dyDescent="0.2">
      <c r="A43" s="126" t="str">
        <f>IF(SummaryGHS!A43="","",SummaryGHS!A43)</f>
        <v/>
      </c>
      <c r="B43" s="124" t="str">
        <f>IF(SummaryGHS!B43="","",SummaryGHS!B43)</f>
        <v/>
      </c>
      <c r="C43" s="124" t="str">
        <f>IF(SummaryGHS!C43="","",SummaryGHS!C43)</f>
        <v/>
      </c>
      <c r="D43" s="124" t="str">
        <f>IF(SummaryGHS!D43="","",SummaryGHS!D43)</f>
        <v/>
      </c>
      <c r="E43" s="32" t="str">
        <f>IF(SummaryGHS!E43="","",(SummaryGHS!E43/$C$6))</f>
        <v/>
      </c>
      <c r="F43" s="124" t="str">
        <f>IF(SummaryGHS!F43="","",SummaryGHS!F43)</f>
        <v/>
      </c>
      <c r="G43" s="133" t="str">
        <f>IF(SummaryGHS!G43="","",SummaryGHS!G43)</f>
        <v/>
      </c>
      <c r="H43" s="133" t="str">
        <f>IF(SummaryGHS!H43="","",SummaryGHS!H43)</f>
        <v/>
      </c>
      <c r="I43" s="133" t="str">
        <f>+SummaryGHS!I43</f>
        <v/>
      </c>
      <c r="J43" s="133" t="str">
        <f>+SummaryGHS!J43</f>
        <v/>
      </c>
      <c r="K43" s="133" t="str">
        <f>+SummaryGHS!K43</f>
        <v/>
      </c>
      <c r="L43" s="133" t="str">
        <f>+SummaryGHS!L43</f>
        <v/>
      </c>
      <c r="M43" s="133" t="str">
        <f>+SummaryGHS!M43</f>
        <v/>
      </c>
      <c r="N43" s="133" t="str">
        <f>+SummaryGHS!N43</f>
        <v/>
      </c>
      <c r="O43" s="134" t="str">
        <f>+SummaryGHS!O43</f>
        <v/>
      </c>
    </row>
    <row r="44" spans="1:15" x14ac:dyDescent="0.2">
      <c r="A44" s="126" t="str">
        <f>IF(SummaryGHS!A44="","",SummaryGHS!A44)</f>
        <v/>
      </c>
      <c r="B44" s="124" t="str">
        <f>IF(SummaryGHS!B44="","",SummaryGHS!B44)</f>
        <v/>
      </c>
      <c r="C44" s="124" t="str">
        <f>IF(SummaryGHS!C44="","",SummaryGHS!C44)</f>
        <v/>
      </c>
      <c r="D44" s="124" t="str">
        <f>IF(SummaryGHS!D44="","",SummaryGHS!D44)</f>
        <v/>
      </c>
      <c r="E44" s="32" t="str">
        <f>IF(SummaryGHS!E44="","",(SummaryGHS!E44/$C$6))</f>
        <v/>
      </c>
      <c r="F44" s="124" t="str">
        <f>IF(SummaryGHS!F44="","",SummaryGHS!F44)</f>
        <v/>
      </c>
      <c r="G44" s="133" t="str">
        <f>IF(SummaryGHS!G44="","",SummaryGHS!G44)</f>
        <v/>
      </c>
      <c r="H44" s="133" t="str">
        <f>IF(SummaryGHS!H44="","",SummaryGHS!H44)</f>
        <v/>
      </c>
      <c r="I44" s="133" t="str">
        <f>+SummaryGHS!I44</f>
        <v/>
      </c>
      <c r="J44" s="133" t="str">
        <f>+SummaryGHS!J44</f>
        <v/>
      </c>
      <c r="K44" s="133" t="str">
        <f>+SummaryGHS!K44</f>
        <v/>
      </c>
      <c r="L44" s="133" t="str">
        <f>+SummaryGHS!L44</f>
        <v/>
      </c>
      <c r="M44" s="133" t="str">
        <f>+SummaryGHS!M44</f>
        <v/>
      </c>
      <c r="N44" s="133" t="str">
        <f>+SummaryGHS!N44</f>
        <v/>
      </c>
      <c r="O44" s="134" t="str">
        <f>+SummaryGHS!O44</f>
        <v/>
      </c>
    </row>
    <row r="45" spans="1:15" x14ac:dyDescent="0.2">
      <c r="A45" s="126" t="str">
        <f>IF(SummaryGHS!A45="","",SummaryGHS!A45)</f>
        <v/>
      </c>
      <c r="B45" s="124" t="str">
        <f>IF(SummaryGHS!B45="","",SummaryGHS!B45)</f>
        <v/>
      </c>
      <c r="C45" s="124" t="str">
        <f>IF(SummaryGHS!C45="","",SummaryGHS!C45)</f>
        <v/>
      </c>
      <c r="D45" s="124" t="str">
        <f>IF(SummaryGHS!D45="","",SummaryGHS!D45)</f>
        <v/>
      </c>
      <c r="E45" s="32" t="str">
        <f>IF(SummaryGHS!E45="","",(SummaryGHS!E45/$C$6))</f>
        <v/>
      </c>
      <c r="F45" s="124" t="str">
        <f>IF(SummaryGHS!F45="","",SummaryGHS!F45)</f>
        <v/>
      </c>
      <c r="G45" s="133" t="str">
        <f>IF(SummaryGHS!G45="","",SummaryGHS!G45)</f>
        <v/>
      </c>
      <c r="H45" s="133" t="str">
        <f>IF(SummaryGHS!H45="","",SummaryGHS!H45)</f>
        <v/>
      </c>
      <c r="I45" s="133" t="str">
        <f>+SummaryGHS!I45</f>
        <v/>
      </c>
      <c r="J45" s="133" t="str">
        <f>+SummaryGHS!J45</f>
        <v/>
      </c>
      <c r="K45" s="133" t="str">
        <f>+SummaryGHS!K45</f>
        <v/>
      </c>
      <c r="L45" s="133" t="str">
        <f>+SummaryGHS!L45</f>
        <v/>
      </c>
      <c r="M45" s="133" t="str">
        <f>+SummaryGHS!M45</f>
        <v/>
      </c>
      <c r="N45" s="133" t="str">
        <f>+SummaryGHS!N45</f>
        <v/>
      </c>
      <c r="O45" s="134" t="str">
        <f>+SummaryGHS!O45</f>
        <v/>
      </c>
    </row>
    <row r="46" spans="1:15" x14ac:dyDescent="0.2">
      <c r="A46" s="126" t="str">
        <f>IF(SummaryGHS!A46="","",SummaryGHS!A46)</f>
        <v/>
      </c>
      <c r="B46" s="124" t="str">
        <f>IF(SummaryGHS!B46="","",SummaryGHS!B46)</f>
        <v/>
      </c>
      <c r="C46" s="124" t="str">
        <f>IF(SummaryGHS!C46="","",SummaryGHS!C46)</f>
        <v/>
      </c>
      <c r="D46" s="124" t="str">
        <f>IF(SummaryGHS!D46="","",SummaryGHS!D46)</f>
        <v/>
      </c>
      <c r="E46" s="32" t="str">
        <f>IF(SummaryGHS!E46="","",(SummaryGHS!E46/$C$6))</f>
        <v/>
      </c>
      <c r="F46" s="124" t="str">
        <f>IF(SummaryGHS!F46="","",SummaryGHS!F46)</f>
        <v/>
      </c>
      <c r="G46" s="133" t="str">
        <f>IF(SummaryGHS!G46="","",SummaryGHS!G46)</f>
        <v/>
      </c>
      <c r="H46" s="133" t="str">
        <f>IF(SummaryGHS!H46="","",SummaryGHS!H46)</f>
        <v/>
      </c>
      <c r="I46" s="133" t="str">
        <f>+SummaryGHS!I46</f>
        <v/>
      </c>
      <c r="J46" s="133" t="str">
        <f>+SummaryGHS!J46</f>
        <v/>
      </c>
      <c r="K46" s="133" t="str">
        <f>+SummaryGHS!K46</f>
        <v/>
      </c>
      <c r="L46" s="133" t="str">
        <f>+SummaryGHS!L46</f>
        <v/>
      </c>
      <c r="M46" s="133" t="str">
        <f>+SummaryGHS!M46</f>
        <v/>
      </c>
      <c r="N46" s="133" t="str">
        <f>+SummaryGHS!N46</f>
        <v/>
      </c>
      <c r="O46" s="134" t="str">
        <f>+SummaryGHS!O46</f>
        <v/>
      </c>
    </row>
    <row r="47" spans="1:15" x14ac:dyDescent="0.2">
      <c r="A47" s="126" t="str">
        <f>IF(SummaryGHS!A47="","",SummaryGHS!A47)</f>
        <v/>
      </c>
      <c r="B47" s="124" t="str">
        <f>IF(SummaryGHS!B47="","",SummaryGHS!B47)</f>
        <v/>
      </c>
      <c r="C47" s="124" t="str">
        <f>IF(SummaryGHS!C47="","",SummaryGHS!C47)</f>
        <v/>
      </c>
      <c r="D47" s="124" t="str">
        <f>IF(SummaryGHS!D47="","",SummaryGHS!D47)</f>
        <v/>
      </c>
      <c r="E47" s="32" t="str">
        <f>IF(SummaryGHS!E47="","",(SummaryGHS!E47/$C$6))</f>
        <v/>
      </c>
      <c r="F47" s="124" t="str">
        <f>IF(SummaryGHS!F47="","",SummaryGHS!F47)</f>
        <v/>
      </c>
      <c r="G47" s="133" t="str">
        <f>IF(SummaryGHS!G47="","",SummaryGHS!G47)</f>
        <v/>
      </c>
      <c r="H47" s="133" t="str">
        <f>IF(SummaryGHS!H47="","",SummaryGHS!H47)</f>
        <v/>
      </c>
      <c r="I47" s="133" t="str">
        <f>+SummaryGHS!I47</f>
        <v/>
      </c>
      <c r="J47" s="133" t="str">
        <f>+SummaryGHS!J47</f>
        <v/>
      </c>
      <c r="K47" s="133" t="str">
        <f>+SummaryGHS!K47</f>
        <v/>
      </c>
      <c r="L47" s="133" t="str">
        <f>+SummaryGHS!L47</f>
        <v/>
      </c>
      <c r="M47" s="133" t="str">
        <f>+SummaryGHS!M47</f>
        <v/>
      </c>
      <c r="N47" s="133" t="str">
        <f>+SummaryGHS!N47</f>
        <v/>
      </c>
      <c r="O47" s="134" t="str">
        <f>+SummaryGHS!O47</f>
        <v/>
      </c>
    </row>
    <row r="48" spans="1:15" x14ac:dyDescent="0.2">
      <c r="A48" s="126" t="str">
        <f>IF(SummaryGHS!A48="","",SummaryGHS!A48)</f>
        <v/>
      </c>
      <c r="B48" s="124" t="str">
        <f>IF(SummaryGHS!B48="","",SummaryGHS!B48)</f>
        <v/>
      </c>
      <c r="C48" s="124" t="str">
        <f>IF(SummaryGHS!C48="","",SummaryGHS!C48)</f>
        <v/>
      </c>
      <c r="D48" s="124" t="str">
        <f>IF(SummaryGHS!D48="","",SummaryGHS!D48)</f>
        <v/>
      </c>
      <c r="E48" s="32" t="str">
        <f>IF(SummaryGHS!E48="","",(SummaryGHS!E48/$C$6))</f>
        <v/>
      </c>
      <c r="F48" s="124" t="str">
        <f>IF(SummaryGHS!F48="","",SummaryGHS!F48)</f>
        <v/>
      </c>
      <c r="G48" s="133" t="str">
        <f>IF(SummaryGHS!G48="","",SummaryGHS!G48)</f>
        <v/>
      </c>
      <c r="H48" s="133" t="str">
        <f>IF(SummaryGHS!H48="","",SummaryGHS!H48)</f>
        <v/>
      </c>
      <c r="I48" s="133" t="str">
        <f>+SummaryGHS!I48</f>
        <v/>
      </c>
      <c r="J48" s="133" t="str">
        <f>+SummaryGHS!J48</f>
        <v/>
      </c>
      <c r="K48" s="133" t="str">
        <f>+SummaryGHS!K48</f>
        <v/>
      </c>
      <c r="L48" s="133" t="str">
        <f>+SummaryGHS!L48</f>
        <v/>
      </c>
      <c r="M48" s="133" t="str">
        <f>+SummaryGHS!M48</f>
        <v/>
      </c>
      <c r="N48" s="133" t="str">
        <f>+SummaryGHS!N48</f>
        <v/>
      </c>
      <c r="O48" s="134" t="str">
        <f>+SummaryGHS!O48</f>
        <v/>
      </c>
    </row>
    <row r="49" spans="1:15" x14ac:dyDescent="0.2">
      <c r="A49" s="126" t="str">
        <f>IF(SummaryGHS!A49="","",SummaryGHS!A49)</f>
        <v/>
      </c>
      <c r="B49" s="124" t="str">
        <f>IF(SummaryGHS!B49="","",SummaryGHS!B49)</f>
        <v/>
      </c>
      <c r="C49" s="124" t="str">
        <f>IF(SummaryGHS!C49="","",SummaryGHS!C49)</f>
        <v/>
      </c>
      <c r="D49" s="124" t="str">
        <f>IF(SummaryGHS!D49="","",SummaryGHS!D49)</f>
        <v/>
      </c>
      <c r="E49" s="32" t="str">
        <f>IF(SummaryGHS!E49="","",(SummaryGHS!E49/$C$6))</f>
        <v/>
      </c>
      <c r="F49" s="124" t="str">
        <f>IF(SummaryGHS!F49="","",SummaryGHS!F49)</f>
        <v/>
      </c>
      <c r="G49" s="133" t="str">
        <f>IF(SummaryGHS!G49="","",SummaryGHS!G49)</f>
        <v/>
      </c>
      <c r="H49" s="133" t="str">
        <f>IF(SummaryGHS!H49="","",SummaryGHS!H49)</f>
        <v/>
      </c>
      <c r="I49" s="133" t="str">
        <f>+SummaryGHS!I49</f>
        <v/>
      </c>
      <c r="J49" s="133" t="str">
        <f>+SummaryGHS!J49</f>
        <v/>
      </c>
      <c r="K49" s="133" t="str">
        <f>+SummaryGHS!K49</f>
        <v/>
      </c>
      <c r="L49" s="133" t="str">
        <f>+SummaryGHS!L49</f>
        <v/>
      </c>
      <c r="M49" s="133" t="str">
        <f>+SummaryGHS!M49</f>
        <v/>
      </c>
      <c r="N49" s="133" t="str">
        <f>+SummaryGHS!N49</f>
        <v/>
      </c>
      <c r="O49" s="134" t="str">
        <f>+SummaryGHS!O49</f>
        <v/>
      </c>
    </row>
    <row r="50" spans="1:15" x14ac:dyDescent="0.2">
      <c r="A50" s="126" t="str">
        <f>IF(SummaryGHS!A50="","",SummaryGHS!A50)</f>
        <v/>
      </c>
      <c r="B50" s="124" t="str">
        <f>IF(SummaryGHS!B50="","",SummaryGHS!B50)</f>
        <v/>
      </c>
      <c r="C50" s="124" t="str">
        <f>IF(SummaryGHS!C50="","",SummaryGHS!C50)</f>
        <v/>
      </c>
      <c r="D50" s="124" t="str">
        <f>IF(SummaryGHS!D50="","",SummaryGHS!D50)</f>
        <v/>
      </c>
      <c r="E50" s="32" t="str">
        <f>IF(SummaryGHS!E50="","",(SummaryGHS!E50/$C$6))</f>
        <v/>
      </c>
      <c r="F50" s="124" t="str">
        <f>IF(SummaryGHS!F50="","",SummaryGHS!F50)</f>
        <v/>
      </c>
      <c r="G50" s="133" t="str">
        <f>IF(SummaryGHS!G50="","",SummaryGHS!G50)</f>
        <v/>
      </c>
      <c r="H50" s="133" t="str">
        <f>IF(SummaryGHS!H50="","",SummaryGHS!H50)</f>
        <v/>
      </c>
      <c r="I50" s="133" t="str">
        <f>+SummaryGHS!I50</f>
        <v/>
      </c>
      <c r="J50" s="133" t="str">
        <f>+SummaryGHS!J50</f>
        <v/>
      </c>
      <c r="K50" s="133" t="str">
        <f>+SummaryGHS!K50</f>
        <v/>
      </c>
      <c r="L50" s="133" t="str">
        <f>+SummaryGHS!L50</f>
        <v/>
      </c>
      <c r="M50" s="133" t="str">
        <f>+SummaryGHS!M50</f>
        <v/>
      </c>
      <c r="N50" s="133" t="str">
        <f>+SummaryGHS!N50</f>
        <v/>
      </c>
      <c r="O50" s="134" t="str">
        <f>+SummaryGHS!O50</f>
        <v/>
      </c>
    </row>
    <row r="51" spans="1:15" x14ac:dyDescent="0.2">
      <c r="A51" s="126" t="str">
        <f>IF(SummaryGHS!A51="","",SummaryGHS!A51)</f>
        <v/>
      </c>
      <c r="B51" s="124" t="str">
        <f>IF(SummaryGHS!B51="","",SummaryGHS!B51)</f>
        <v/>
      </c>
      <c r="C51" s="124" t="str">
        <f>IF(SummaryGHS!C51="","",SummaryGHS!C51)</f>
        <v/>
      </c>
      <c r="D51" s="124" t="str">
        <f>IF(SummaryGHS!D51="","",SummaryGHS!D51)</f>
        <v/>
      </c>
      <c r="E51" s="32" t="str">
        <f>IF(SummaryGHS!E51="","",(SummaryGHS!E51/$C$6))</f>
        <v/>
      </c>
      <c r="F51" s="124" t="str">
        <f>IF(SummaryGHS!F51="","",SummaryGHS!F51)</f>
        <v/>
      </c>
      <c r="G51" s="133" t="str">
        <f>IF(SummaryGHS!G51="","",SummaryGHS!G51)</f>
        <v/>
      </c>
      <c r="H51" s="133" t="str">
        <f>IF(SummaryGHS!H51="","",SummaryGHS!H51)</f>
        <v/>
      </c>
      <c r="I51" s="133" t="str">
        <f>+SummaryGHS!I51</f>
        <v/>
      </c>
      <c r="J51" s="133" t="str">
        <f>+SummaryGHS!J51</f>
        <v/>
      </c>
      <c r="K51" s="133" t="str">
        <f>+SummaryGHS!K51</f>
        <v/>
      </c>
      <c r="L51" s="133" t="str">
        <f>+SummaryGHS!L51</f>
        <v/>
      </c>
      <c r="M51" s="133" t="str">
        <f>+SummaryGHS!M51</f>
        <v/>
      </c>
      <c r="N51" s="133" t="str">
        <f>+SummaryGHS!N51</f>
        <v/>
      </c>
      <c r="O51" s="134" t="str">
        <f>+SummaryGHS!O51</f>
        <v/>
      </c>
    </row>
    <row r="52" spans="1:15" x14ac:dyDescent="0.2">
      <c r="A52" s="126" t="str">
        <f>IF(SummaryGHS!A52="","",SummaryGHS!A52)</f>
        <v/>
      </c>
      <c r="B52" s="124" t="str">
        <f>IF(SummaryGHS!B52="","",SummaryGHS!B52)</f>
        <v/>
      </c>
      <c r="C52" s="124" t="str">
        <f>IF(SummaryGHS!C52="","",SummaryGHS!C52)</f>
        <v/>
      </c>
      <c r="D52" s="124" t="str">
        <f>IF(SummaryGHS!D52="","",SummaryGHS!D52)</f>
        <v/>
      </c>
      <c r="E52" s="32" t="str">
        <f>IF(SummaryGHS!E52="","",(SummaryGHS!E52/$C$6))</f>
        <v/>
      </c>
      <c r="F52" s="124" t="str">
        <f>IF(SummaryGHS!F52="","",SummaryGHS!F52)</f>
        <v/>
      </c>
      <c r="G52" s="133" t="str">
        <f>IF(SummaryGHS!G52="","",SummaryGHS!G52)</f>
        <v/>
      </c>
      <c r="H52" s="133" t="str">
        <f>IF(SummaryGHS!H52="","",SummaryGHS!H52)</f>
        <v/>
      </c>
      <c r="I52" s="133" t="str">
        <f>+SummaryGHS!I52</f>
        <v/>
      </c>
      <c r="J52" s="133" t="str">
        <f>+SummaryGHS!J52</f>
        <v/>
      </c>
      <c r="K52" s="133" t="str">
        <f>+SummaryGHS!K52</f>
        <v/>
      </c>
      <c r="L52" s="133" t="str">
        <f>+SummaryGHS!L52</f>
        <v/>
      </c>
      <c r="M52" s="133" t="str">
        <f>+SummaryGHS!M52</f>
        <v/>
      </c>
      <c r="N52" s="133" t="str">
        <f>+SummaryGHS!N52</f>
        <v/>
      </c>
      <c r="O52" s="134" t="str">
        <f>+SummaryGHS!O52</f>
        <v/>
      </c>
    </row>
    <row r="53" spans="1:15" x14ac:dyDescent="0.2">
      <c r="A53" s="126" t="str">
        <f>IF(SummaryGHS!A53="","",SummaryGHS!A53)</f>
        <v/>
      </c>
      <c r="B53" s="124" t="str">
        <f>IF(SummaryGHS!B53="","",SummaryGHS!B53)</f>
        <v/>
      </c>
      <c r="C53" s="124" t="str">
        <f>IF(SummaryGHS!C53="","",SummaryGHS!C53)</f>
        <v/>
      </c>
      <c r="D53" s="124" t="str">
        <f>IF(SummaryGHS!D53="","",SummaryGHS!D53)</f>
        <v/>
      </c>
      <c r="E53" s="32" t="str">
        <f>IF(SummaryGHS!E53="","",(SummaryGHS!E53/$C$6))</f>
        <v/>
      </c>
      <c r="F53" s="124" t="str">
        <f>IF(SummaryGHS!F53="","",SummaryGHS!F53)</f>
        <v/>
      </c>
      <c r="G53" s="133" t="str">
        <f>IF(SummaryGHS!G53="","",SummaryGHS!G53)</f>
        <v/>
      </c>
      <c r="H53" s="133" t="str">
        <f>IF(SummaryGHS!H53="","",SummaryGHS!H53)</f>
        <v/>
      </c>
      <c r="I53" s="133" t="str">
        <f>+SummaryGHS!I53</f>
        <v/>
      </c>
      <c r="J53" s="133" t="str">
        <f>+SummaryGHS!J53</f>
        <v/>
      </c>
      <c r="K53" s="133" t="str">
        <f>+SummaryGHS!K53</f>
        <v/>
      </c>
      <c r="L53" s="133" t="str">
        <f>+SummaryGHS!L53</f>
        <v/>
      </c>
      <c r="M53" s="133" t="str">
        <f>+SummaryGHS!M53</f>
        <v/>
      </c>
      <c r="N53" s="133" t="str">
        <f>+SummaryGHS!N53</f>
        <v/>
      </c>
      <c r="O53" s="134" t="str">
        <f>+SummaryGHS!O53</f>
        <v/>
      </c>
    </row>
    <row r="54" spans="1:15" x14ac:dyDescent="0.2">
      <c r="A54" s="126" t="str">
        <f>IF(SummaryGHS!A54="","",SummaryGHS!A54)</f>
        <v/>
      </c>
      <c r="B54" s="124" t="str">
        <f>IF(SummaryGHS!B54="","",SummaryGHS!B54)</f>
        <v/>
      </c>
      <c r="C54" s="124" t="str">
        <f>IF(SummaryGHS!C54="","",SummaryGHS!C54)</f>
        <v/>
      </c>
      <c r="D54" s="124" t="str">
        <f>IF(SummaryGHS!D54="","",SummaryGHS!D54)</f>
        <v/>
      </c>
      <c r="E54" s="32" t="str">
        <f>IF(SummaryGHS!E54="","",(SummaryGHS!E54/$C$6))</f>
        <v/>
      </c>
      <c r="F54" s="124" t="str">
        <f>IF(SummaryGHS!F54="","",SummaryGHS!F54)</f>
        <v/>
      </c>
      <c r="G54" s="133" t="str">
        <f>IF(SummaryGHS!G54="","",SummaryGHS!G54)</f>
        <v/>
      </c>
      <c r="H54" s="133" t="str">
        <f>IF(SummaryGHS!H54="","",SummaryGHS!H54)</f>
        <v/>
      </c>
      <c r="I54" s="133" t="str">
        <f>+SummaryGHS!I54</f>
        <v/>
      </c>
      <c r="J54" s="133" t="str">
        <f>+SummaryGHS!J54</f>
        <v/>
      </c>
      <c r="K54" s="133" t="str">
        <f>+SummaryGHS!K54</f>
        <v/>
      </c>
      <c r="L54" s="133" t="str">
        <f>+SummaryGHS!L54</f>
        <v/>
      </c>
      <c r="M54" s="133" t="str">
        <f>+SummaryGHS!M54</f>
        <v/>
      </c>
      <c r="N54" s="133" t="str">
        <f>+SummaryGHS!N54</f>
        <v/>
      </c>
      <c r="O54" s="134" t="str">
        <f>+SummaryGHS!O54</f>
        <v/>
      </c>
    </row>
    <row r="55" spans="1:15" x14ac:dyDescent="0.2">
      <c r="A55" s="126" t="str">
        <f>IF(SummaryGHS!A55="","",SummaryGHS!A55)</f>
        <v/>
      </c>
      <c r="B55" s="124" t="str">
        <f>IF(SummaryGHS!B55="","",SummaryGHS!B55)</f>
        <v/>
      </c>
      <c r="C55" s="124" t="str">
        <f>IF(SummaryGHS!C55="","",SummaryGHS!C55)</f>
        <v/>
      </c>
      <c r="D55" s="124" t="str">
        <f>IF(SummaryGHS!D55="","",SummaryGHS!D55)</f>
        <v/>
      </c>
      <c r="E55" s="32" t="str">
        <f>IF(SummaryGHS!E55="","",(SummaryGHS!E55/$C$6))</f>
        <v/>
      </c>
      <c r="F55" s="124" t="str">
        <f>IF(SummaryGHS!F55="","",SummaryGHS!F55)</f>
        <v/>
      </c>
      <c r="G55" s="133" t="str">
        <f>IF(SummaryGHS!G55="","",SummaryGHS!G55)</f>
        <v/>
      </c>
      <c r="H55" s="133" t="str">
        <f>IF(SummaryGHS!H55="","",SummaryGHS!H55)</f>
        <v/>
      </c>
      <c r="I55" s="133" t="str">
        <f>+SummaryGHS!I55</f>
        <v/>
      </c>
      <c r="J55" s="133" t="str">
        <f>+SummaryGHS!J55</f>
        <v/>
      </c>
      <c r="K55" s="133" t="str">
        <f>+SummaryGHS!K55</f>
        <v/>
      </c>
      <c r="L55" s="133" t="str">
        <f>+SummaryGHS!L55</f>
        <v/>
      </c>
      <c r="M55" s="133" t="str">
        <f>+SummaryGHS!M55</f>
        <v/>
      </c>
      <c r="N55" s="133" t="str">
        <f>+SummaryGHS!N55</f>
        <v/>
      </c>
      <c r="O55" s="134" t="str">
        <f>+SummaryGHS!O55</f>
        <v/>
      </c>
    </row>
    <row r="56" spans="1:15" x14ac:dyDescent="0.2">
      <c r="A56" s="126" t="str">
        <f>IF(SummaryGHS!A56="","",SummaryGHS!A56)</f>
        <v/>
      </c>
      <c r="B56" s="124" t="str">
        <f>IF(SummaryGHS!B56="","",SummaryGHS!B56)</f>
        <v/>
      </c>
      <c r="C56" s="124" t="str">
        <f>IF(SummaryGHS!C56="","",SummaryGHS!C56)</f>
        <v/>
      </c>
      <c r="D56" s="124" t="str">
        <f>IF(SummaryGHS!D56="","",SummaryGHS!D56)</f>
        <v/>
      </c>
      <c r="E56" s="32" t="str">
        <f>IF(SummaryGHS!E56="","",(SummaryGHS!E56/$C$6))</f>
        <v/>
      </c>
      <c r="F56" s="124" t="str">
        <f>IF(SummaryGHS!F56="","",SummaryGHS!F56)</f>
        <v/>
      </c>
      <c r="G56" s="133" t="str">
        <f>IF(SummaryGHS!G56="","",SummaryGHS!G56)</f>
        <v/>
      </c>
      <c r="H56" s="133" t="str">
        <f>IF(SummaryGHS!H56="","",SummaryGHS!H56)</f>
        <v/>
      </c>
      <c r="I56" s="133" t="str">
        <f>+SummaryGHS!I56</f>
        <v/>
      </c>
      <c r="J56" s="133" t="str">
        <f>+SummaryGHS!J56</f>
        <v/>
      </c>
      <c r="K56" s="133" t="str">
        <f>+SummaryGHS!K56</f>
        <v/>
      </c>
      <c r="L56" s="133" t="str">
        <f>+SummaryGHS!L56</f>
        <v/>
      </c>
      <c r="M56" s="133" t="str">
        <f>+SummaryGHS!M56</f>
        <v/>
      </c>
      <c r="N56" s="133" t="str">
        <f>+SummaryGHS!N56</f>
        <v/>
      </c>
      <c r="O56" s="134" t="str">
        <f>+SummaryGHS!O56</f>
        <v/>
      </c>
    </row>
    <row r="57" spans="1:15" x14ac:dyDescent="0.2">
      <c r="A57" s="126" t="str">
        <f>IF(SummaryGHS!A57="","",SummaryGHS!A57)</f>
        <v/>
      </c>
      <c r="B57" s="124" t="str">
        <f>IF(SummaryGHS!B57="","",SummaryGHS!B57)</f>
        <v/>
      </c>
      <c r="C57" s="124" t="str">
        <f>IF(SummaryGHS!C57="","",SummaryGHS!C57)</f>
        <v/>
      </c>
      <c r="D57" s="124" t="str">
        <f>IF(SummaryGHS!D57="","",SummaryGHS!D57)</f>
        <v/>
      </c>
      <c r="E57" s="32" t="str">
        <f>IF(SummaryGHS!E57="","",(SummaryGHS!E57/$C$6))</f>
        <v/>
      </c>
      <c r="F57" s="124" t="str">
        <f>IF(SummaryGHS!F57="","",SummaryGHS!F57)</f>
        <v/>
      </c>
      <c r="G57" s="133" t="str">
        <f>IF(SummaryGHS!G57="","",SummaryGHS!G57)</f>
        <v/>
      </c>
      <c r="H57" s="133" t="str">
        <f>IF(SummaryGHS!H57="","",SummaryGHS!H57)</f>
        <v/>
      </c>
      <c r="I57" s="133" t="str">
        <f>+SummaryGHS!I57</f>
        <v/>
      </c>
      <c r="J57" s="133" t="str">
        <f>+SummaryGHS!J57</f>
        <v/>
      </c>
      <c r="K57" s="133" t="str">
        <f>+SummaryGHS!K57</f>
        <v/>
      </c>
      <c r="L57" s="133" t="str">
        <f>+SummaryGHS!L57</f>
        <v/>
      </c>
      <c r="M57" s="133" t="str">
        <f>+SummaryGHS!M57</f>
        <v/>
      </c>
      <c r="N57" s="133" t="str">
        <f>+SummaryGHS!N57</f>
        <v/>
      </c>
      <c r="O57" s="134" t="str">
        <f>+SummaryGHS!O57</f>
        <v/>
      </c>
    </row>
    <row r="58" spans="1:15" x14ac:dyDescent="0.2">
      <c r="A58" s="126" t="str">
        <f>IF(SummaryGHS!A58="","",SummaryGHS!A58)</f>
        <v/>
      </c>
      <c r="B58" s="124" t="str">
        <f>IF(SummaryGHS!B58="","",SummaryGHS!B58)</f>
        <v/>
      </c>
      <c r="C58" s="124" t="str">
        <f>IF(SummaryGHS!C58="","",SummaryGHS!C58)</f>
        <v/>
      </c>
      <c r="D58" s="124" t="str">
        <f>IF(SummaryGHS!D58="","",SummaryGHS!D58)</f>
        <v/>
      </c>
      <c r="E58" s="32" t="str">
        <f>IF(SummaryGHS!E58="","",(SummaryGHS!E58/$C$6))</f>
        <v/>
      </c>
      <c r="F58" s="124" t="str">
        <f>IF(SummaryGHS!F58="","",SummaryGHS!F58)</f>
        <v/>
      </c>
      <c r="G58" s="133" t="str">
        <f>IF(SummaryGHS!G58="","",SummaryGHS!G58)</f>
        <v/>
      </c>
      <c r="H58" s="133" t="str">
        <f>IF(SummaryGHS!H58="","",SummaryGHS!H58)</f>
        <v/>
      </c>
      <c r="I58" s="133" t="str">
        <f>+SummaryGHS!I58</f>
        <v/>
      </c>
      <c r="J58" s="133" t="str">
        <f>+SummaryGHS!J58</f>
        <v/>
      </c>
      <c r="K58" s="133" t="str">
        <f>+SummaryGHS!K58</f>
        <v/>
      </c>
      <c r="L58" s="133" t="str">
        <f>+SummaryGHS!L58</f>
        <v/>
      </c>
      <c r="M58" s="133" t="str">
        <f>+SummaryGHS!M58</f>
        <v/>
      </c>
      <c r="N58" s="133" t="str">
        <f>+SummaryGHS!N58</f>
        <v/>
      </c>
      <c r="O58" s="134" t="str">
        <f>+SummaryGHS!O58</f>
        <v/>
      </c>
    </row>
    <row r="59" spans="1:15" x14ac:dyDescent="0.2">
      <c r="A59" s="126" t="str">
        <f>IF(SummaryGHS!A59="","",SummaryGHS!A59)</f>
        <v/>
      </c>
      <c r="B59" s="124" t="str">
        <f>IF(SummaryGHS!B59="","",SummaryGHS!B59)</f>
        <v/>
      </c>
      <c r="C59" s="124" t="str">
        <f>IF(SummaryGHS!C59="","",SummaryGHS!C59)</f>
        <v/>
      </c>
      <c r="D59" s="124" t="str">
        <f>IF(SummaryGHS!D59="","",SummaryGHS!D59)</f>
        <v/>
      </c>
      <c r="E59" s="32" t="str">
        <f>IF(SummaryGHS!E59="","",(SummaryGHS!E59/$C$6))</f>
        <v/>
      </c>
      <c r="F59" s="124" t="str">
        <f>IF(SummaryGHS!F59="","",SummaryGHS!F59)</f>
        <v/>
      </c>
      <c r="G59" s="133" t="str">
        <f>IF(SummaryGHS!G59="","",SummaryGHS!G59)</f>
        <v/>
      </c>
      <c r="H59" s="133" t="str">
        <f>IF(SummaryGHS!H59="","",SummaryGHS!H59)</f>
        <v/>
      </c>
      <c r="I59" s="133" t="str">
        <f>+SummaryGHS!I59</f>
        <v/>
      </c>
      <c r="J59" s="133" t="str">
        <f>+SummaryGHS!J59</f>
        <v/>
      </c>
      <c r="K59" s="133" t="str">
        <f>+SummaryGHS!K59</f>
        <v/>
      </c>
      <c r="L59" s="133" t="str">
        <f>+SummaryGHS!L59</f>
        <v/>
      </c>
      <c r="M59" s="133" t="str">
        <f>+SummaryGHS!M59</f>
        <v/>
      </c>
      <c r="N59" s="133" t="str">
        <f>+SummaryGHS!N59</f>
        <v/>
      </c>
      <c r="O59" s="134" t="str">
        <f>+SummaryGHS!O59</f>
        <v/>
      </c>
    </row>
    <row r="60" spans="1:15" x14ac:dyDescent="0.2">
      <c r="A60" s="126" t="str">
        <f>IF(SummaryGHS!A60="","",SummaryGHS!A60)</f>
        <v/>
      </c>
      <c r="B60" s="124" t="str">
        <f>IF(SummaryGHS!B60="","",SummaryGHS!B60)</f>
        <v/>
      </c>
      <c r="C60" s="124" t="str">
        <f>IF(SummaryGHS!C60="","",SummaryGHS!C60)</f>
        <v/>
      </c>
      <c r="D60" s="124" t="str">
        <f>IF(SummaryGHS!D60="","",SummaryGHS!D60)</f>
        <v/>
      </c>
      <c r="E60" s="32" t="str">
        <f>IF(SummaryGHS!E60="","",(SummaryGHS!E60/$C$6))</f>
        <v/>
      </c>
      <c r="F60" s="124" t="str">
        <f>IF(SummaryGHS!F60="","",SummaryGHS!F60)</f>
        <v/>
      </c>
      <c r="G60" s="133" t="str">
        <f>IF(SummaryGHS!G60="","",SummaryGHS!G60)</f>
        <v/>
      </c>
      <c r="H60" s="133" t="str">
        <f>IF(SummaryGHS!H60="","",SummaryGHS!H60)</f>
        <v/>
      </c>
      <c r="I60" s="133" t="str">
        <f>+SummaryGHS!I60</f>
        <v/>
      </c>
      <c r="J60" s="133" t="str">
        <f>+SummaryGHS!J60</f>
        <v/>
      </c>
      <c r="K60" s="133" t="str">
        <f>+SummaryGHS!K60</f>
        <v/>
      </c>
      <c r="L60" s="133" t="str">
        <f>+SummaryGHS!L60</f>
        <v/>
      </c>
      <c r="M60" s="133" t="str">
        <f>+SummaryGHS!M60</f>
        <v/>
      </c>
      <c r="N60" s="133" t="str">
        <f>+SummaryGHS!N60</f>
        <v/>
      </c>
      <c r="O60" s="134" t="str">
        <f>+SummaryGHS!O60</f>
        <v/>
      </c>
    </row>
    <row r="61" spans="1:15" x14ac:dyDescent="0.2">
      <c r="A61" s="126" t="str">
        <f>IF(SummaryGHS!A61="","",SummaryGHS!A61)</f>
        <v/>
      </c>
      <c r="B61" s="124" t="str">
        <f>IF(SummaryGHS!B61="","",SummaryGHS!B61)</f>
        <v/>
      </c>
      <c r="C61" s="124" t="str">
        <f>IF(SummaryGHS!C61="","",SummaryGHS!C61)</f>
        <v/>
      </c>
      <c r="D61" s="124" t="str">
        <f>IF(SummaryGHS!D61="","",SummaryGHS!D61)</f>
        <v/>
      </c>
      <c r="E61" s="32" t="str">
        <f>IF(SummaryGHS!E61="","",(SummaryGHS!E61/$C$6))</f>
        <v/>
      </c>
      <c r="F61" s="124" t="str">
        <f>IF(SummaryGHS!F61="","",SummaryGHS!F61)</f>
        <v/>
      </c>
      <c r="G61" s="133" t="str">
        <f>IF(SummaryGHS!G61="","",SummaryGHS!G61)</f>
        <v/>
      </c>
      <c r="H61" s="133" t="str">
        <f>IF(SummaryGHS!H61="","",SummaryGHS!H61)</f>
        <v/>
      </c>
      <c r="I61" s="133" t="str">
        <f>+SummaryGHS!I61</f>
        <v/>
      </c>
      <c r="J61" s="133" t="str">
        <f>+SummaryGHS!J61</f>
        <v/>
      </c>
      <c r="K61" s="133" t="str">
        <f>+SummaryGHS!K61</f>
        <v/>
      </c>
      <c r="L61" s="133" t="str">
        <f>+SummaryGHS!L61</f>
        <v/>
      </c>
      <c r="M61" s="133" t="str">
        <f>+SummaryGHS!M61</f>
        <v/>
      </c>
      <c r="N61" s="133" t="str">
        <f>+SummaryGHS!N61</f>
        <v/>
      </c>
      <c r="O61" s="134" t="str">
        <f>+SummaryGHS!O61</f>
        <v/>
      </c>
    </row>
    <row r="62" spans="1:15" x14ac:dyDescent="0.2">
      <c r="A62" s="126" t="str">
        <f>IF(SummaryGHS!A62="","",SummaryGHS!A62)</f>
        <v/>
      </c>
      <c r="B62" s="124" t="str">
        <f>IF(SummaryGHS!B62="","",SummaryGHS!B62)</f>
        <v/>
      </c>
      <c r="C62" s="124" t="str">
        <f>IF(SummaryGHS!C62="","",SummaryGHS!C62)</f>
        <v/>
      </c>
      <c r="D62" s="124" t="str">
        <f>IF(SummaryGHS!D62="","",SummaryGHS!D62)</f>
        <v/>
      </c>
      <c r="E62" s="32" t="str">
        <f>IF(SummaryGHS!E62="","",(SummaryGHS!E62/$C$6))</f>
        <v/>
      </c>
      <c r="F62" s="124" t="str">
        <f>IF(SummaryGHS!F62="","",SummaryGHS!F62)</f>
        <v/>
      </c>
      <c r="G62" s="133" t="str">
        <f>IF(SummaryGHS!G62="","",SummaryGHS!G62)</f>
        <v/>
      </c>
      <c r="H62" s="133" t="str">
        <f>IF(SummaryGHS!H62="","",SummaryGHS!H62)</f>
        <v/>
      </c>
      <c r="I62" s="133" t="str">
        <f>+SummaryGHS!I62</f>
        <v/>
      </c>
      <c r="J62" s="133" t="str">
        <f>+SummaryGHS!J62</f>
        <v/>
      </c>
      <c r="K62" s="133" t="str">
        <f>+SummaryGHS!K62</f>
        <v/>
      </c>
      <c r="L62" s="133" t="str">
        <f>+SummaryGHS!L62</f>
        <v/>
      </c>
      <c r="M62" s="133" t="str">
        <f>+SummaryGHS!M62</f>
        <v/>
      </c>
      <c r="N62" s="133" t="str">
        <f>+SummaryGHS!N62</f>
        <v/>
      </c>
      <c r="O62" s="134" t="str">
        <f>+SummaryGHS!O62</f>
        <v/>
      </c>
    </row>
    <row r="63" spans="1:15" x14ac:dyDescent="0.2">
      <c r="A63" s="126" t="str">
        <f>IF(SummaryGHS!A63="","",SummaryGHS!A63)</f>
        <v/>
      </c>
      <c r="B63" s="124" t="str">
        <f>IF(SummaryGHS!B63="","",SummaryGHS!B63)</f>
        <v/>
      </c>
      <c r="C63" s="124" t="str">
        <f>IF(SummaryGHS!C63="","",SummaryGHS!C63)</f>
        <v/>
      </c>
      <c r="D63" s="124" t="str">
        <f>IF(SummaryGHS!D63="","",SummaryGHS!D63)</f>
        <v/>
      </c>
      <c r="E63" s="32" t="str">
        <f>IF(SummaryGHS!E63="","",(SummaryGHS!E63/$C$6))</f>
        <v/>
      </c>
      <c r="F63" s="124" t="str">
        <f>IF(SummaryGHS!F63="","",SummaryGHS!F63)</f>
        <v/>
      </c>
      <c r="G63" s="133" t="str">
        <f>IF(SummaryGHS!G63="","",SummaryGHS!G63)</f>
        <v/>
      </c>
      <c r="H63" s="133" t="str">
        <f>IF(SummaryGHS!H63="","",SummaryGHS!H63)</f>
        <v/>
      </c>
      <c r="I63" s="133" t="str">
        <f>+SummaryGHS!I63</f>
        <v/>
      </c>
      <c r="J63" s="133" t="str">
        <f>+SummaryGHS!J63</f>
        <v/>
      </c>
      <c r="K63" s="133" t="str">
        <f>+SummaryGHS!K63</f>
        <v/>
      </c>
      <c r="L63" s="133" t="str">
        <f>+SummaryGHS!L63</f>
        <v/>
      </c>
      <c r="M63" s="133" t="str">
        <f>+SummaryGHS!M63</f>
        <v/>
      </c>
      <c r="N63" s="133" t="str">
        <f>+SummaryGHS!N63</f>
        <v/>
      </c>
      <c r="O63" s="134" t="str">
        <f>+SummaryGHS!O63</f>
        <v/>
      </c>
    </row>
    <row r="64" spans="1:15" x14ac:dyDescent="0.2">
      <c r="A64" s="126" t="str">
        <f>IF(SummaryGHS!A64="","",SummaryGHS!A64)</f>
        <v/>
      </c>
      <c r="B64" s="124" t="str">
        <f>IF(SummaryGHS!B64="","",SummaryGHS!B64)</f>
        <v/>
      </c>
      <c r="C64" s="124" t="str">
        <f>IF(SummaryGHS!C64="","",SummaryGHS!C64)</f>
        <v/>
      </c>
      <c r="D64" s="124" t="str">
        <f>IF(SummaryGHS!D64="","",SummaryGHS!D64)</f>
        <v/>
      </c>
      <c r="E64" s="32" t="str">
        <f>IF(SummaryGHS!E64="","",(SummaryGHS!E64/$C$6))</f>
        <v/>
      </c>
      <c r="F64" s="124" t="str">
        <f>IF(SummaryGHS!F64="","",SummaryGHS!F64)</f>
        <v/>
      </c>
      <c r="G64" s="133" t="str">
        <f>IF(SummaryGHS!G64="","",SummaryGHS!G64)</f>
        <v/>
      </c>
      <c r="H64" s="133" t="str">
        <f>IF(SummaryGHS!H64="","",SummaryGHS!H64)</f>
        <v/>
      </c>
      <c r="I64" s="133" t="str">
        <f>+SummaryGHS!I64</f>
        <v/>
      </c>
      <c r="J64" s="133" t="str">
        <f>+SummaryGHS!J64</f>
        <v/>
      </c>
      <c r="K64" s="133" t="str">
        <f>+SummaryGHS!K64</f>
        <v/>
      </c>
      <c r="L64" s="133" t="str">
        <f>+SummaryGHS!L64</f>
        <v/>
      </c>
      <c r="M64" s="133" t="str">
        <f>+SummaryGHS!M64</f>
        <v/>
      </c>
      <c r="N64" s="133" t="str">
        <f>+SummaryGHS!N64</f>
        <v/>
      </c>
      <c r="O64" s="134" t="str">
        <f>+SummaryGHS!O64</f>
        <v/>
      </c>
    </row>
    <row r="65" spans="1:15" x14ac:dyDescent="0.2">
      <c r="A65" s="126" t="str">
        <f>IF(SummaryGHS!A65="","",SummaryGHS!A65)</f>
        <v/>
      </c>
      <c r="B65" s="124" t="str">
        <f>IF(SummaryGHS!B65="","",SummaryGHS!B65)</f>
        <v/>
      </c>
      <c r="C65" s="124" t="str">
        <f>IF(SummaryGHS!C65="","",SummaryGHS!C65)</f>
        <v/>
      </c>
      <c r="D65" s="124" t="str">
        <f>IF(SummaryGHS!D65="","",SummaryGHS!D65)</f>
        <v/>
      </c>
      <c r="E65" s="32" t="str">
        <f>IF(SummaryGHS!E65="","",(SummaryGHS!E65/$C$6))</f>
        <v/>
      </c>
      <c r="F65" s="124" t="str">
        <f>IF(SummaryGHS!F65="","",SummaryGHS!F65)</f>
        <v/>
      </c>
      <c r="G65" s="133" t="str">
        <f>IF(SummaryGHS!G65="","",SummaryGHS!G65)</f>
        <v/>
      </c>
      <c r="H65" s="133" t="str">
        <f>IF(SummaryGHS!H65="","",SummaryGHS!H65)</f>
        <v/>
      </c>
      <c r="I65" s="133" t="str">
        <f>+SummaryGHS!I65</f>
        <v/>
      </c>
      <c r="J65" s="133" t="str">
        <f>+SummaryGHS!J65</f>
        <v/>
      </c>
      <c r="K65" s="133" t="str">
        <f>+SummaryGHS!K65</f>
        <v/>
      </c>
      <c r="L65" s="133" t="str">
        <f>+SummaryGHS!L65</f>
        <v/>
      </c>
      <c r="M65" s="133" t="str">
        <f>+SummaryGHS!M65</f>
        <v/>
      </c>
      <c r="N65" s="133" t="str">
        <f>+SummaryGHS!N65</f>
        <v/>
      </c>
      <c r="O65" s="134" t="str">
        <f>+SummaryGHS!O65</f>
        <v/>
      </c>
    </row>
    <row r="66" spans="1:15" x14ac:dyDescent="0.2">
      <c r="A66" s="126" t="str">
        <f>IF(SummaryGHS!A66="","",SummaryGHS!A66)</f>
        <v/>
      </c>
      <c r="B66" s="124" t="str">
        <f>IF(SummaryGHS!B66="","",SummaryGHS!B66)</f>
        <v/>
      </c>
      <c r="C66" s="124" t="str">
        <f>IF(SummaryGHS!C66="","",SummaryGHS!C66)</f>
        <v/>
      </c>
      <c r="D66" s="124" t="str">
        <f>IF(SummaryGHS!D66="","",SummaryGHS!D66)</f>
        <v/>
      </c>
      <c r="E66" s="32" t="str">
        <f>IF(SummaryGHS!E66="","",(SummaryGHS!E66/$C$6))</f>
        <v/>
      </c>
      <c r="F66" s="124" t="str">
        <f>IF(SummaryGHS!F66="","",SummaryGHS!F66)</f>
        <v/>
      </c>
      <c r="G66" s="133" t="str">
        <f>IF(SummaryGHS!G66="","",SummaryGHS!G66)</f>
        <v/>
      </c>
      <c r="H66" s="133" t="str">
        <f>IF(SummaryGHS!H66="","",SummaryGHS!H66)</f>
        <v/>
      </c>
      <c r="I66" s="133" t="str">
        <f>+SummaryGHS!I66</f>
        <v/>
      </c>
      <c r="J66" s="133" t="str">
        <f>+SummaryGHS!J66</f>
        <v/>
      </c>
      <c r="K66" s="133" t="str">
        <f>+SummaryGHS!K66</f>
        <v/>
      </c>
      <c r="L66" s="133" t="str">
        <f>+SummaryGHS!L66</f>
        <v/>
      </c>
      <c r="M66" s="133" t="str">
        <f>+SummaryGHS!M66</f>
        <v/>
      </c>
      <c r="N66" s="133" t="str">
        <f>+SummaryGHS!N66</f>
        <v/>
      </c>
      <c r="O66" s="134" t="str">
        <f>+SummaryGHS!O66</f>
        <v/>
      </c>
    </row>
    <row r="67" spans="1:15" x14ac:dyDescent="0.2">
      <c r="A67" s="126" t="str">
        <f>IF(SummaryGHS!A67="","",SummaryGHS!A67)</f>
        <v/>
      </c>
      <c r="B67" s="124" t="str">
        <f>IF(SummaryGHS!B67="","",SummaryGHS!B67)</f>
        <v/>
      </c>
      <c r="C67" s="124" t="str">
        <f>IF(SummaryGHS!C67="","",SummaryGHS!C67)</f>
        <v/>
      </c>
      <c r="D67" s="124" t="str">
        <f>IF(SummaryGHS!D67="","",SummaryGHS!D67)</f>
        <v/>
      </c>
      <c r="E67" s="32" t="str">
        <f>IF(SummaryGHS!E67="","",(SummaryGHS!E67/$C$6))</f>
        <v/>
      </c>
      <c r="F67" s="124" t="str">
        <f>IF(SummaryGHS!F67="","",SummaryGHS!F67)</f>
        <v/>
      </c>
      <c r="G67" s="133" t="str">
        <f>IF(SummaryGHS!G67="","",SummaryGHS!G67)</f>
        <v/>
      </c>
      <c r="H67" s="133" t="str">
        <f>IF(SummaryGHS!H67="","",SummaryGHS!H67)</f>
        <v/>
      </c>
      <c r="I67" s="133" t="str">
        <f>+SummaryGHS!I67</f>
        <v/>
      </c>
      <c r="J67" s="133" t="str">
        <f>+SummaryGHS!J67</f>
        <v/>
      </c>
      <c r="K67" s="133" t="str">
        <f>+SummaryGHS!K67</f>
        <v/>
      </c>
      <c r="L67" s="133" t="str">
        <f>+SummaryGHS!L67</f>
        <v/>
      </c>
      <c r="M67" s="133" t="str">
        <f>+SummaryGHS!M67</f>
        <v/>
      </c>
      <c r="N67" s="133" t="str">
        <f>+SummaryGHS!N67</f>
        <v/>
      </c>
      <c r="O67" s="134" t="str">
        <f>+SummaryGHS!O67</f>
        <v/>
      </c>
    </row>
    <row r="68" spans="1:15" x14ac:dyDescent="0.2">
      <c r="A68" s="126" t="str">
        <f>IF(SummaryGHS!A68="","",SummaryGHS!A68)</f>
        <v/>
      </c>
      <c r="B68" s="124" t="str">
        <f>IF(SummaryGHS!B68="","",SummaryGHS!B68)</f>
        <v/>
      </c>
      <c r="C68" s="124" t="str">
        <f>IF(SummaryGHS!C68="","",SummaryGHS!C68)</f>
        <v/>
      </c>
      <c r="D68" s="124" t="str">
        <f>IF(SummaryGHS!D68="","",SummaryGHS!D68)</f>
        <v/>
      </c>
      <c r="E68" s="32" t="str">
        <f>IF(SummaryGHS!E68="","",(SummaryGHS!E68/$C$6))</f>
        <v/>
      </c>
      <c r="F68" s="124" t="str">
        <f>IF(SummaryGHS!F68="","",SummaryGHS!F68)</f>
        <v/>
      </c>
      <c r="G68" s="133" t="str">
        <f>IF(SummaryGHS!G68="","",SummaryGHS!G68)</f>
        <v/>
      </c>
      <c r="H68" s="133" t="str">
        <f>IF(SummaryGHS!H68="","",SummaryGHS!H68)</f>
        <v/>
      </c>
      <c r="I68" s="133" t="str">
        <f>+SummaryGHS!I68</f>
        <v/>
      </c>
      <c r="J68" s="133" t="str">
        <f>+SummaryGHS!J68</f>
        <v/>
      </c>
      <c r="K68" s="133" t="str">
        <f>+SummaryGHS!K68</f>
        <v/>
      </c>
      <c r="L68" s="133" t="str">
        <f>+SummaryGHS!L68</f>
        <v/>
      </c>
      <c r="M68" s="133" t="str">
        <f>+SummaryGHS!M68</f>
        <v/>
      </c>
      <c r="N68" s="133" t="str">
        <f>+SummaryGHS!N68</f>
        <v/>
      </c>
      <c r="O68" s="134" t="str">
        <f>+SummaryGHS!O68</f>
        <v/>
      </c>
    </row>
    <row r="69" spans="1:15" x14ac:dyDescent="0.2">
      <c r="A69" s="126" t="str">
        <f>IF(SummaryGHS!A69="","",SummaryGHS!A69)</f>
        <v/>
      </c>
      <c r="B69" s="124" t="str">
        <f>IF(SummaryGHS!B69="","",SummaryGHS!B69)</f>
        <v/>
      </c>
      <c r="C69" s="124" t="str">
        <f>IF(SummaryGHS!C69="","",SummaryGHS!C69)</f>
        <v/>
      </c>
      <c r="D69" s="124" t="str">
        <f>IF(SummaryGHS!D69="","",SummaryGHS!D69)</f>
        <v/>
      </c>
      <c r="E69" s="32" t="str">
        <f>IF(SummaryGHS!E69="","",(SummaryGHS!E69/$C$6))</f>
        <v/>
      </c>
      <c r="F69" s="124" t="str">
        <f>IF(SummaryGHS!F69="","",SummaryGHS!F69)</f>
        <v/>
      </c>
      <c r="G69" s="133" t="str">
        <f>IF(SummaryGHS!G69="","",SummaryGHS!G69)</f>
        <v/>
      </c>
      <c r="H69" s="133" t="str">
        <f>IF(SummaryGHS!H69="","",SummaryGHS!H69)</f>
        <v/>
      </c>
      <c r="I69" s="133" t="str">
        <f>+SummaryGHS!I69</f>
        <v/>
      </c>
      <c r="J69" s="133" t="str">
        <f>+SummaryGHS!J69</f>
        <v/>
      </c>
      <c r="K69" s="133" t="str">
        <f>+SummaryGHS!K69</f>
        <v/>
      </c>
      <c r="L69" s="133" t="str">
        <f>+SummaryGHS!L69</f>
        <v/>
      </c>
      <c r="M69" s="133" t="str">
        <f>+SummaryGHS!M69</f>
        <v/>
      </c>
      <c r="N69" s="133" t="str">
        <f>+SummaryGHS!N69</f>
        <v/>
      </c>
      <c r="O69" s="134" t="str">
        <f>+SummaryGHS!O69</f>
        <v/>
      </c>
    </row>
    <row r="70" spans="1:15" x14ac:dyDescent="0.2">
      <c r="A70" s="126" t="str">
        <f>IF(SummaryGHS!A70="","",SummaryGHS!A70)</f>
        <v/>
      </c>
      <c r="B70" s="124" t="str">
        <f>IF(SummaryGHS!B70="","",SummaryGHS!B70)</f>
        <v/>
      </c>
      <c r="C70" s="124" t="str">
        <f>IF(SummaryGHS!C70="","",SummaryGHS!C70)</f>
        <v/>
      </c>
      <c r="D70" s="124" t="str">
        <f>IF(SummaryGHS!D70="","",SummaryGHS!D70)</f>
        <v/>
      </c>
      <c r="E70" s="32" t="str">
        <f>IF(SummaryGHS!E70="","",(SummaryGHS!E70/$C$6))</f>
        <v/>
      </c>
      <c r="F70" s="124" t="str">
        <f>IF(SummaryGHS!F70="","",SummaryGHS!F70)</f>
        <v/>
      </c>
      <c r="G70" s="133" t="str">
        <f>IF(SummaryGHS!G70="","",SummaryGHS!G70)</f>
        <v/>
      </c>
      <c r="H70" s="133" t="str">
        <f>IF(SummaryGHS!H70="","",SummaryGHS!H70)</f>
        <v/>
      </c>
      <c r="I70" s="133" t="str">
        <f>+SummaryGHS!I70</f>
        <v/>
      </c>
      <c r="J70" s="133" t="str">
        <f>+SummaryGHS!J70</f>
        <v/>
      </c>
      <c r="K70" s="133" t="str">
        <f>+SummaryGHS!K70</f>
        <v/>
      </c>
      <c r="L70" s="133" t="str">
        <f>+SummaryGHS!L70</f>
        <v/>
      </c>
      <c r="M70" s="133" t="str">
        <f>+SummaryGHS!M70</f>
        <v/>
      </c>
      <c r="N70" s="133" t="str">
        <f>+SummaryGHS!N70</f>
        <v/>
      </c>
      <c r="O70" s="134" t="str">
        <f>+SummaryGHS!O70</f>
        <v/>
      </c>
    </row>
    <row r="71" spans="1:15" x14ac:dyDescent="0.2">
      <c r="A71" s="126" t="str">
        <f>IF(SummaryGHS!A71="","",SummaryGHS!A71)</f>
        <v/>
      </c>
      <c r="B71" s="124" t="str">
        <f>IF(SummaryGHS!B71="","",SummaryGHS!B71)</f>
        <v/>
      </c>
      <c r="C71" s="124" t="str">
        <f>IF(SummaryGHS!C71="","",SummaryGHS!C71)</f>
        <v/>
      </c>
      <c r="D71" s="124" t="str">
        <f>IF(SummaryGHS!D71="","",SummaryGHS!D71)</f>
        <v/>
      </c>
      <c r="E71" s="32" t="str">
        <f>IF(SummaryGHS!E71="","",(SummaryGHS!E71/$C$6))</f>
        <v/>
      </c>
      <c r="F71" s="124" t="str">
        <f>IF(SummaryGHS!F71="","",SummaryGHS!F71)</f>
        <v/>
      </c>
      <c r="G71" s="133" t="str">
        <f>IF(SummaryGHS!G71="","",SummaryGHS!G71)</f>
        <v/>
      </c>
      <c r="H71" s="133" t="str">
        <f>IF(SummaryGHS!H71="","",SummaryGHS!H71)</f>
        <v/>
      </c>
      <c r="I71" s="133" t="str">
        <f>+SummaryGHS!I71</f>
        <v/>
      </c>
      <c r="J71" s="133" t="str">
        <f>+SummaryGHS!J71</f>
        <v/>
      </c>
      <c r="K71" s="133" t="str">
        <f>+SummaryGHS!K71</f>
        <v/>
      </c>
      <c r="L71" s="133" t="str">
        <f>+SummaryGHS!L71</f>
        <v/>
      </c>
      <c r="M71" s="133" t="str">
        <f>+SummaryGHS!M71</f>
        <v/>
      </c>
      <c r="N71" s="133" t="str">
        <f>+SummaryGHS!N71</f>
        <v/>
      </c>
      <c r="O71" s="134" t="str">
        <f>+SummaryGHS!O71</f>
        <v/>
      </c>
    </row>
    <row r="72" spans="1:15" x14ac:dyDescent="0.2">
      <c r="A72" s="126" t="str">
        <f>IF(SummaryGHS!A72="","",SummaryGHS!A72)</f>
        <v/>
      </c>
      <c r="B72" s="124" t="str">
        <f>IF(SummaryGHS!B72="","",SummaryGHS!B72)</f>
        <v/>
      </c>
      <c r="C72" s="124" t="str">
        <f>IF(SummaryGHS!C72="","",SummaryGHS!C72)</f>
        <v/>
      </c>
      <c r="D72" s="124" t="str">
        <f>IF(SummaryGHS!D72="","",SummaryGHS!D72)</f>
        <v/>
      </c>
      <c r="E72" s="32" t="str">
        <f>IF(SummaryGHS!E72="","",(SummaryGHS!E72/$C$6))</f>
        <v/>
      </c>
      <c r="F72" s="124" t="str">
        <f>IF(SummaryGHS!F72="","",SummaryGHS!F72)</f>
        <v/>
      </c>
      <c r="G72" s="133" t="str">
        <f>IF(SummaryGHS!G72="","",SummaryGHS!G72)</f>
        <v/>
      </c>
      <c r="H72" s="133" t="str">
        <f>IF(SummaryGHS!H72="","",SummaryGHS!H72)</f>
        <v/>
      </c>
      <c r="I72" s="133" t="str">
        <f>+SummaryGHS!I72</f>
        <v/>
      </c>
      <c r="J72" s="133" t="str">
        <f>+SummaryGHS!J72</f>
        <v/>
      </c>
      <c r="K72" s="133" t="str">
        <f>+SummaryGHS!K72</f>
        <v/>
      </c>
      <c r="L72" s="133" t="str">
        <f>+SummaryGHS!L72</f>
        <v/>
      </c>
      <c r="M72" s="133" t="str">
        <f>+SummaryGHS!M72</f>
        <v/>
      </c>
      <c r="N72" s="133" t="str">
        <f>+SummaryGHS!N72</f>
        <v/>
      </c>
      <c r="O72" s="134" t="str">
        <f>+SummaryGHS!O72</f>
        <v/>
      </c>
    </row>
    <row r="73" spans="1:15" ht="13.5" thickBot="1" x14ac:dyDescent="0.25">
      <c r="A73" s="127"/>
      <c r="B73" s="125"/>
      <c r="C73" s="125"/>
      <c r="D73" s="125"/>
      <c r="E73" s="128"/>
      <c r="F73" s="125"/>
      <c r="G73" s="135"/>
      <c r="H73" s="136"/>
      <c r="I73" s="136"/>
      <c r="J73" s="136" t="str">
        <f>+SummaryGHS!J67</f>
        <v/>
      </c>
      <c r="K73" s="136" t="str">
        <f>+SummaryGHS!K67</f>
        <v/>
      </c>
      <c r="L73" s="136" t="str">
        <f>+SummaryGHS!L67</f>
        <v/>
      </c>
      <c r="M73" s="136" t="str">
        <f>+SummaryGHS!M67</f>
        <v/>
      </c>
      <c r="N73" s="136" t="str">
        <f>+SummaryGHS!N67</f>
        <v/>
      </c>
      <c r="O73" s="137" t="str">
        <f>+SummaryGHS!O67</f>
        <v/>
      </c>
    </row>
    <row r="74" spans="1:15" s="12" customFormat="1" ht="13.5" thickBot="1" x14ac:dyDescent="0.25">
      <c r="A74" s="94"/>
      <c r="B74" s="95"/>
      <c r="C74" s="95"/>
      <c r="D74" s="95" t="s">
        <v>34</v>
      </c>
      <c r="E74" s="129">
        <f>SUM(E13:E73)</f>
        <v>10720.454545454546</v>
      </c>
      <c r="F74" s="96"/>
      <c r="G74" s="97"/>
      <c r="H74" s="98"/>
      <c r="I74" s="99"/>
    </row>
    <row r="75" spans="1:15" x14ac:dyDescent="0.2">
      <c r="B75" s="6"/>
      <c r="C75" s="6"/>
      <c r="D75" s="6"/>
      <c r="F75" s="2"/>
    </row>
    <row r="76" spans="1:15" x14ac:dyDescent="0.2">
      <c r="B76" s="6"/>
      <c r="C76" s="6"/>
      <c r="D76" s="6"/>
      <c r="F76" s="2"/>
    </row>
    <row r="77" spans="1:15" x14ac:dyDescent="0.2">
      <c r="B77" s="6"/>
      <c r="C77" s="6"/>
      <c r="D77" s="6"/>
      <c r="F77" s="2"/>
    </row>
    <row r="78" spans="1:15" x14ac:dyDescent="0.2">
      <c r="B78" s="6"/>
      <c r="C78" s="6"/>
      <c r="D78" s="6"/>
      <c r="F78" s="2"/>
    </row>
    <row r="79" spans="1:15" x14ac:dyDescent="0.2">
      <c r="B79" s="6"/>
      <c r="C79" s="6"/>
      <c r="D79" s="6"/>
      <c r="F79" s="2"/>
    </row>
    <row r="80" spans="1:15" x14ac:dyDescent="0.2">
      <c r="B80" s="6"/>
      <c r="C80" s="6"/>
      <c r="D80" s="6"/>
      <c r="F80" s="2"/>
    </row>
    <row r="81" spans="2:6" x14ac:dyDescent="0.2">
      <c r="B81" s="6"/>
      <c r="C81" s="6"/>
      <c r="D81" s="6"/>
      <c r="F81" s="2"/>
    </row>
    <row r="82" spans="2:6" x14ac:dyDescent="0.2">
      <c r="B82" s="6"/>
      <c r="C82" s="6"/>
      <c r="D82" s="6"/>
      <c r="F82" s="2"/>
    </row>
    <row r="83" spans="2:6" x14ac:dyDescent="0.2">
      <c r="B83" s="6"/>
      <c r="C83" s="6"/>
      <c r="D83" s="6"/>
      <c r="F83" s="2"/>
    </row>
    <row r="84" spans="2:6" x14ac:dyDescent="0.2">
      <c r="B84" s="6"/>
      <c r="C84" s="6"/>
      <c r="D84" s="6"/>
      <c r="F84" s="2"/>
    </row>
    <row r="85" spans="2:6" x14ac:dyDescent="0.2">
      <c r="B85" s="6"/>
      <c r="C85" s="6"/>
      <c r="D85" s="6"/>
      <c r="F85" s="2"/>
    </row>
    <row r="86" spans="2:6" x14ac:dyDescent="0.2">
      <c r="B86" s="6"/>
      <c r="C86" s="6"/>
      <c r="D86" s="6"/>
      <c r="F86" s="2"/>
    </row>
    <row r="87" spans="2:6" x14ac:dyDescent="0.2">
      <c r="B87" s="6"/>
      <c r="C87" s="6"/>
      <c r="D87" s="6"/>
      <c r="F87" s="2"/>
    </row>
    <row r="88" spans="2:6" x14ac:dyDescent="0.2">
      <c r="B88" s="6"/>
      <c r="C88" s="6"/>
      <c r="D88" s="6"/>
      <c r="F88" s="2"/>
    </row>
    <row r="89" spans="2:6" x14ac:dyDescent="0.2">
      <c r="B89" s="6"/>
      <c r="C89" s="6"/>
      <c r="D89" s="6"/>
      <c r="F89" s="2"/>
    </row>
    <row r="90" spans="2:6" x14ac:dyDescent="0.2">
      <c r="B90" s="6"/>
      <c r="C90" s="6"/>
      <c r="D90" s="6"/>
      <c r="F90" s="2"/>
    </row>
    <row r="91" spans="2:6" x14ac:dyDescent="0.2">
      <c r="B91" s="6"/>
      <c r="C91" s="6"/>
      <c r="D91" s="6"/>
      <c r="F91" s="2"/>
    </row>
    <row r="92" spans="2:6" x14ac:dyDescent="0.2">
      <c r="B92" s="6"/>
      <c r="C92" s="6"/>
      <c r="D92" s="6"/>
      <c r="F92" s="2"/>
    </row>
    <row r="93" spans="2:6" x14ac:dyDescent="0.2">
      <c r="B93" s="6"/>
      <c r="C93" s="6"/>
      <c r="D93" s="6"/>
      <c r="F93" s="2"/>
    </row>
    <row r="94" spans="2:6" x14ac:dyDescent="0.2">
      <c r="B94" s="6"/>
      <c r="C94" s="6"/>
      <c r="D94" s="6"/>
      <c r="F94" s="2"/>
    </row>
    <row r="95" spans="2:6" x14ac:dyDescent="0.2">
      <c r="B95" s="6"/>
      <c r="C95" s="6"/>
      <c r="D95" s="6"/>
      <c r="F95" s="2"/>
    </row>
    <row r="96" spans="2:6" x14ac:dyDescent="0.2">
      <c r="B96" s="6"/>
      <c r="C96" s="6"/>
      <c r="D96" s="6"/>
      <c r="F96" s="2"/>
    </row>
    <row r="97" spans="2:6" x14ac:dyDescent="0.2">
      <c r="B97" s="6"/>
      <c r="C97" s="6"/>
      <c r="D97" s="6"/>
      <c r="F97" s="2"/>
    </row>
    <row r="98" spans="2:6" x14ac:dyDescent="0.2">
      <c r="B98" s="6"/>
      <c r="C98" s="6"/>
      <c r="D98" s="6"/>
      <c r="F98" s="2"/>
    </row>
    <row r="99" spans="2:6" x14ac:dyDescent="0.2">
      <c r="B99" s="6"/>
      <c r="C99" s="6"/>
      <c r="D99" s="6"/>
      <c r="F99" s="2"/>
    </row>
    <row r="100" spans="2:6" x14ac:dyDescent="0.2">
      <c r="B100" s="6"/>
      <c r="C100" s="6"/>
      <c r="D100" s="6"/>
      <c r="F100" s="2"/>
    </row>
    <row r="101" spans="2:6" x14ac:dyDescent="0.2">
      <c r="B101" s="6"/>
      <c r="C101" s="6"/>
      <c r="D101" s="6"/>
      <c r="F101" s="2"/>
    </row>
    <row r="102" spans="2:6" x14ac:dyDescent="0.2">
      <c r="B102" s="6"/>
      <c r="C102" s="6"/>
      <c r="D102" s="6"/>
      <c r="F102" s="2"/>
    </row>
    <row r="103" spans="2:6" x14ac:dyDescent="0.2">
      <c r="B103" s="6"/>
      <c r="C103" s="6"/>
      <c r="D103" s="6"/>
      <c r="F103" s="2"/>
    </row>
    <row r="104" spans="2:6" x14ac:dyDescent="0.2">
      <c r="B104" s="6"/>
      <c r="C104" s="6"/>
      <c r="D104" s="6"/>
      <c r="F104" s="2"/>
    </row>
    <row r="105" spans="2:6" x14ac:dyDescent="0.2">
      <c r="B105" s="6"/>
      <c r="C105" s="6"/>
      <c r="D105" s="6"/>
      <c r="F105" s="2"/>
    </row>
    <row r="106" spans="2:6" x14ac:dyDescent="0.2">
      <c r="B106" s="6"/>
      <c r="C106" s="6"/>
      <c r="D106" s="6"/>
      <c r="F106" s="2"/>
    </row>
    <row r="107" spans="2:6" x14ac:dyDescent="0.2">
      <c r="B107" s="6"/>
      <c r="C107" s="6"/>
      <c r="D107" s="6"/>
      <c r="F107" s="2"/>
    </row>
    <row r="108" spans="2:6" x14ac:dyDescent="0.2">
      <c r="B108" s="6"/>
      <c r="C108" s="6"/>
      <c r="D108" s="6"/>
      <c r="F108" s="2"/>
    </row>
    <row r="109" spans="2:6" x14ac:dyDescent="0.2">
      <c r="B109" s="6"/>
      <c r="C109" s="6"/>
      <c r="D109" s="6"/>
      <c r="F109" s="2"/>
    </row>
    <row r="110" spans="2:6" x14ac:dyDescent="0.2">
      <c r="B110" s="6"/>
      <c r="C110" s="6"/>
      <c r="D110" s="6"/>
      <c r="F110" s="2"/>
    </row>
    <row r="111" spans="2:6" x14ac:dyDescent="0.2">
      <c r="B111" s="6"/>
      <c r="C111" s="6"/>
      <c r="D111" s="6"/>
      <c r="F111" s="2"/>
    </row>
    <row r="112" spans="2:6" x14ac:dyDescent="0.2">
      <c r="B112" s="6"/>
      <c r="C112" s="6"/>
      <c r="D112" s="6"/>
      <c r="F112" s="2"/>
    </row>
    <row r="113" spans="2:6" x14ac:dyDescent="0.2">
      <c r="B113" s="6"/>
      <c r="C113" s="6"/>
      <c r="D113" s="6"/>
      <c r="F113" s="2"/>
    </row>
    <row r="114" spans="2:6" x14ac:dyDescent="0.2">
      <c r="B114" s="6"/>
      <c r="C114" s="6"/>
      <c r="D114" s="6"/>
      <c r="F114" s="2"/>
    </row>
    <row r="115" spans="2:6" x14ac:dyDescent="0.2">
      <c r="B115" s="6"/>
      <c r="C115" s="6"/>
      <c r="D115" s="6"/>
      <c r="F115" s="2"/>
    </row>
    <row r="116" spans="2:6" x14ac:dyDescent="0.2">
      <c r="B116" s="6"/>
      <c r="C116" s="6"/>
      <c r="D116" s="6"/>
      <c r="F116" s="2"/>
    </row>
    <row r="117" spans="2:6" x14ac:dyDescent="0.2">
      <c r="B117" s="6"/>
      <c r="C117" s="6"/>
      <c r="D117" s="6"/>
      <c r="F117" s="2"/>
    </row>
    <row r="118" spans="2:6" x14ac:dyDescent="0.2">
      <c r="B118" s="6"/>
      <c r="C118" s="6"/>
      <c r="D118" s="6"/>
      <c r="F118" s="2"/>
    </row>
    <row r="119" spans="2:6" x14ac:dyDescent="0.2">
      <c r="B119" s="6"/>
      <c r="C119" s="6"/>
      <c r="D119" s="6"/>
      <c r="F119" s="2"/>
    </row>
    <row r="120" spans="2:6" x14ac:dyDescent="0.2">
      <c r="B120" s="6"/>
      <c r="C120" s="6"/>
      <c r="D120" s="6"/>
      <c r="F120" s="2"/>
    </row>
    <row r="121" spans="2:6" x14ac:dyDescent="0.2">
      <c r="B121" s="6"/>
      <c r="C121" s="6"/>
      <c r="D121" s="6"/>
      <c r="F121" s="2"/>
    </row>
    <row r="122" spans="2:6" x14ac:dyDescent="0.2">
      <c r="B122" s="6"/>
      <c r="C122" s="6"/>
      <c r="D122" s="6"/>
      <c r="F122" s="2"/>
    </row>
    <row r="123" spans="2:6" x14ac:dyDescent="0.2">
      <c r="B123" s="6"/>
      <c r="C123" s="6"/>
      <c r="D123" s="6"/>
      <c r="F123" s="2"/>
    </row>
    <row r="124" spans="2:6" x14ac:dyDescent="0.2">
      <c r="B124" s="6"/>
      <c r="C124" s="6"/>
      <c r="D124" s="6"/>
      <c r="F124" s="2"/>
    </row>
    <row r="125" spans="2:6" x14ac:dyDescent="0.2">
      <c r="B125" s="6"/>
      <c r="C125" s="6"/>
      <c r="D125" s="6"/>
      <c r="F125" s="2"/>
    </row>
    <row r="126" spans="2:6" x14ac:dyDescent="0.2">
      <c r="B126" s="6"/>
      <c r="C126" s="6"/>
      <c r="D126" s="6"/>
      <c r="F126" s="2"/>
    </row>
    <row r="127" spans="2:6" x14ac:dyDescent="0.2">
      <c r="B127" s="6"/>
      <c r="C127" s="6"/>
      <c r="D127" s="6"/>
      <c r="F127" s="2"/>
    </row>
    <row r="128" spans="2:6" x14ac:dyDescent="0.2">
      <c r="B128" s="6"/>
      <c r="C128" s="6"/>
      <c r="D128" s="6"/>
      <c r="F128" s="2"/>
    </row>
    <row r="129" spans="2:6" x14ac:dyDescent="0.2">
      <c r="B129" s="6"/>
      <c r="C129" s="6"/>
      <c r="D129" s="6"/>
      <c r="F129" s="2"/>
    </row>
    <row r="130" spans="2:6" x14ac:dyDescent="0.2">
      <c r="B130" s="6"/>
      <c r="C130" s="6"/>
      <c r="D130" s="6"/>
      <c r="F130" s="2"/>
    </row>
    <row r="131" spans="2:6" x14ac:dyDescent="0.2">
      <c r="B131" s="6"/>
      <c r="C131" s="6"/>
      <c r="D131" s="6"/>
      <c r="F131" s="2"/>
    </row>
    <row r="132" spans="2:6" x14ac:dyDescent="0.2">
      <c r="B132" s="6"/>
      <c r="C132" s="6"/>
      <c r="D132" s="6"/>
      <c r="F132" s="2"/>
    </row>
    <row r="133" spans="2:6" x14ac:dyDescent="0.2">
      <c r="B133" s="6"/>
      <c r="C133" s="6"/>
      <c r="D133" s="6"/>
      <c r="F133" s="2"/>
    </row>
    <row r="134" spans="2:6" x14ac:dyDescent="0.2">
      <c r="B134" s="6"/>
      <c r="C134" s="6"/>
      <c r="D134" s="6"/>
      <c r="F134" s="2"/>
    </row>
    <row r="135" spans="2:6" x14ac:dyDescent="0.2">
      <c r="B135" s="6"/>
      <c r="C135" s="6"/>
      <c r="D135" s="6"/>
      <c r="F135" s="2"/>
    </row>
    <row r="136" spans="2:6" x14ac:dyDescent="0.2">
      <c r="B136" s="6"/>
      <c r="C136" s="6"/>
      <c r="D136" s="6"/>
      <c r="F136" s="2"/>
    </row>
    <row r="137" spans="2:6" x14ac:dyDescent="0.2">
      <c r="B137" s="6"/>
      <c r="C137" s="6"/>
      <c r="D137" s="6"/>
      <c r="F137" s="2"/>
    </row>
    <row r="138" spans="2:6" x14ac:dyDescent="0.2">
      <c r="B138" s="6"/>
      <c r="C138" s="6"/>
      <c r="D138" s="6"/>
      <c r="F138" s="2"/>
    </row>
    <row r="139" spans="2:6" x14ac:dyDescent="0.2">
      <c r="B139" s="6"/>
      <c r="C139" s="6"/>
      <c r="D139" s="6"/>
      <c r="F139" s="2"/>
    </row>
    <row r="140" spans="2:6" x14ac:dyDescent="0.2">
      <c r="B140" s="6"/>
      <c r="C140" s="6"/>
      <c r="D140" s="6"/>
      <c r="F140" s="2"/>
    </row>
    <row r="141" spans="2:6" x14ac:dyDescent="0.2">
      <c r="B141" s="6"/>
      <c r="C141" s="6"/>
      <c r="D141" s="6"/>
      <c r="F141" s="2"/>
    </row>
    <row r="142" spans="2:6" x14ac:dyDescent="0.2">
      <c r="B142" s="6"/>
      <c r="C142" s="6"/>
      <c r="D142" s="6"/>
      <c r="F142" s="2"/>
    </row>
    <row r="143" spans="2:6" x14ac:dyDescent="0.2">
      <c r="B143" s="6"/>
      <c r="C143" s="6"/>
      <c r="D143" s="6"/>
      <c r="F143" s="2"/>
    </row>
    <row r="144" spans="2:6" x14ac:dyDescent="0.2">
      <c r="B144" s="6"/>
      <c r="C144" s="6"/>
      <c r="D144" s="6"/>
      <c r="F144" s="2"/>
    </row>
    <row r="145" spans="2:6" x14ac:dyDescent="0.2">
      <c r="B145" s="6"/>
      <c r="C145" s="6"/>
      <c r="D145" s="6"/>
      <c r="F145" s="2"/>
    </row>
    <row r="146" spans="2:6" x14ac:dyDescent="0.2">
      <c r="B146" s="6"/>
      <c r="C146" s="6"/>
      <c r="D146" s="6"/>
      <c r="F146" s="2"/>
    </row>
    <row r="147" spans="2:6" x14ac:dyDescent="0.2">
      <c r="B147" s="6"/>
      <c r="C147" s="6"/>
      <c r="D147" s="6"/>
      <c r="F147" s="2"/>
    </row>
    <row r="148" spans="2:6" x14ac:dyDescent="0.2">
      <c r="B148" s="6"/>
      <c r="C148" s="6"/>
      <c r="D148" s="6"/>
      <c r="F148" s="2"/>
    </row>
    <row r="149" spans="2:6" x14ac:dyDescent="0.2">
      <c r="B149" s="6"/>
      <c r="C149" s="6"/>
      <c r="D149" s="6"/>
      <c r="F149" s="2"/>
    </row>
    <row r="150" spans="2:6" x14ac:dyDescent="0.2">
      <c r="B150" s="6"/>
      <c r="C150" s="6"/>
      <c r="D150" s="6"/>
      <c r="F150" s="2"/>
    </row>
    <row r="151" spans="2:6" x14ac:dyDescent="0.2">
      <c r="B151" s="6"/>
      <c r="C151" s="6"/>
      <c r="D151" s="6"/>
      <c r="F151" s="2"/>
    </row>
    <row r="152" spans="2:6" x14ac:dyDescent="0.2">
      <c r="B152" s="6"/>
      <c r="C152" s="6"/>
      <c r="D152" s="6"/>
      <c r="F152" s="2"/>
    </row>
    <row r="153" spans="2:6" x14ac:dyDescent="0.2">
      <c r="B153" s="6"/>
      <c r="C153" s="6"/>
      <c r="D153" s="6"/>
      <c r="F153" s="2"/>
    </row>
    <row r="154" spans="2:6" x14ac:dyDescent="0.2">
      <c r="B154" s="6"/>
      <c r="C154" s="6"/>
      <c r="D154" s="6"/>
      <c r="F154" s="2"/>
    </row>
    <row r="155" spans="2:6" x14ac:dyDescent="0.2">
      <c r="B155" s="6"/>
      <c r="C155" s="6"/>
      <c r="D155" s="6"/>
      <c r="F155" s="2"/>
    </row>
    <row r="156" spans="2:6" x14ac:dyDescent="0.2">
      <c r="B156" s="6"/>
      <c r="C156" s="6"/>
      <c r="D156" s="6"/>
      <c r="F156" s="2"/>
    </row>
    <row r="157" spans="2:6" x14ac:dyDescent="0.2">
      <c r="B157" s="6"/>
      <c r="C157" s="6"/>
      <c r="D157" s="6"/>
      <c r="F157" s="2"/>
    </row>
    <row r="158" spans="2:6" x14ac:dyDescent="0.2">
      <c r="B158" s="6"/>
      <c r="C158" s="6"/>
      <c r="D158" s="6"/>
      <c r="F158" s="2"/>
    </row>
    <row r="159" spans="2:6" x14ac:dyDescent="0.2">
      <c r="B159" s="6"/>
      <c r="C159" s="6"/>
      <c r="D159" s="6"/>
      <c r="F159" s="2"/>
    </row>
    <row r="160" spans="2:6" x14ac:dyDescent="0.2">
      <c r="B160" s="6"/>
      <c r="C160" s="6"/>
      <c r="D160" s="6"/>
      <c r="F160" s="2"/>
    </row>
    <row r="161" spans="2:6" x14ac:dyDescent="0.2">
      <c r="B161" s="6"/>
      <c r="C161" s="6"/>
      <c r="D161" s="6"/>
      <c r="F161" s="2"/>
    </row>
    <row r="162" spans="2:6" x14ac:dyDescent="0.2">
      <c r="B162" s="6"/>
      <c r="C162" s="6"/>
      <c r="D162" s="6"/>
      <c r="F162" s="2"/>
    </row>
    <row r="163" spans="2:6" x14ac:dyDescent="0.2">
      <c r="B163" s="6"/>
      <c r="C163" s="6"/>
      <c r="D163" s="6"/>
      <c r="F163" s="2"/>
    </row>
    <row r="164" spans="2:6" x14ac:dyDescent="0.2">
      <c r="B164" s="6"/>
      <c r="C164" s="6"/>
      <c r="D164" s="6"/>
      <c r="F164" s="2"/>
    </row>
    <row r="165" spans="2:6" x14ac:dyDescent="0.2">
      <c r="B165" s="6"/>
      <c r="C165" s="6"/>
      <c r="D165" s="6"/>
      <c r="F165" s="2"/>
    </row>
    <row r="166" spans="2:6" x14ac:dyDescent="0.2">
      <c r="B166" s="6"/>
      <c r="C166" s="6"/>
      <c r="D166" s="6"/>
      <c r="F166" s="2"/>
    </row>
    <row r="167" spans="2:6" x14ac:dyDescent="0.2">
      <c r="B167" s="6"/>
      <c r="C167" s="6"/>
      <c r="D167" s="6"/>
      <c r="F167" s="2"/>
    </row>
    <row r="168" spans="2:6" x14ac:dyDescent="0.2">
      <c r="B168" s="6"/>
      <c r="C168" s="6"/>
      <c r="D168" s="6"/>
      <c r="F168" s="2"/>
    </row>
    <row r="169" spans="2:6" x14ac:dyDescent="0.2">
      <c r="B169" s="6"/>
      <c r="C169" s="6"/>
      <c r="D169" s="6"/>
      <c r="F169" s="2"/>
    </row>
    <row r="170" spans="2:6" x14ac:dyDescent="0.2">
      <c r="B170" s="6"/>
      <c r="C170" s="6"/>
      <c r="D170" s="6"/>
      <c r="F170" s="2"/>
    </row>
    <row r="171" spans="2:6" x14ac:dyDescent="0.2">
      <c r="B171" s="6"/>
      <c r="C171" s="6"/>
      <c r="D171" s="6"/>
      <c r="F171" s="2"/>
    </row>
    <row r="172" spans="2:6" x14ac:dyDescent="0.2">
      <c r="B172" s="6"/>
      <c r="C172" s="6"/>
      <c r="D172" s="6"/>
      <c r="F172" s="2"/>
    </row>
    <row r="173" spans="2:6" x14ac:dyDescent="0.2">
      <c r="B173" s="6"/>
      <c r="C173" s="6"/>
      <c r="D173" s="6"/>
      <c r="F173" s="2"/>
    </row>
    <row r="174" spans="2:6" x14ac:dyDescent="0.2">
      <c r="B174" s="6"/>
      <c r="C174" s="6"/>
      <c r="D174" s="6"/>
      <c r="F174" s="2"/>
    </row>
    <row r="175" spans="2:6" x14ac:dyDescent="0.2">
      <c r="B175" s="6"/>
      <c r="C175" s="6"/>
      <c r="D175" s="6"/>
      <c r="F175" s="2"/>
    </row>
    <row r="176" spans="2:6" x14ac:dyDescent="0.2">
      <c r="B176" s="6"/>
      <c r="C176" s="6"/>
      <c r="D176" s="6"/>
      <c r="F176" s="2"/>
    </row>
    <row r="177" spans="2:6" x14ac:dyDescent="0.2">
      <c r="B177" s="6"/>
      <c r="C177" s="6"/>
      <c r="D177" s="6"/>
      <c r="F177" s="2"/>
    </row>
    <row r="178" spans="2:6" x14ac:dyDescent="0.2">
      <c r="B178" s="6"/>
      <c r="C178" s="6"/>
      <c r="D178" s="6"/>
      <c r="F178" s="2"/>
    </row>
    <row r="179" spans="2:6" x14ac:dyDescent="0.2">
      <c r="B179" s="6"/>
      <c r="C179" s="6"/>
      <c r="D179" s="6"/>
      <c r="F179" s="2"/>
    </row>
    <row r="180" spans="2:6" x14ac:dyDescent="0.2">
      <c r="B180" s="6"/>
      <c r="C180" s="6"/>
      <c r="D180" s="6"/>
      <c r="F180" s="2"/>
    </row>
    <row r="181" spans="2:6" x14ac:dyDescent="0.2">
      <c r="B181" s="6"/>
      <c r="C181" s="6"/>
      <c r="D181" s="6"/>
      <c r="F181" s="2"/>
    </row>
    <row r="182" spans="2:6" x14ac:dyDescent="0.2">
      <c r="B182" s="6"/>
      <c r="C182" s="6"/>
      <c r="D182" s="6"/>
      <c r="F182" s="2"/>
    </row>
    <row r="183" spans="2:6" x14ac:dyDescent="0.2">
      <c r="B183" s="6"/>
      <c r="C183" s="6"/>
      <c r="D183" s="6"/>
      <c r="F183" s="2"/>
    </row>
    <row r="184" spans="2:6" x14ac:dyDescent="0.2">
      <c r="B184" s="6"/>
      <c r="C184" s="6"/>
      <c r="D184" s="6"/>
      <c r="F184" s="2"/>
    </row>
    <row r="185" spans="2:6" x14ac:dyDescent="0.2">
      <c r="B185" s="6"/>
      <c r="C185" s="6"/>
      <c r="D185" s="6"/>
      <c r="F185" s="2"/>
    </row>
    <row r="186" spans="2:6" x14ac:dyDescent="0.2">
      <c r="B186" s="6"/>
      <c r="C186" s="6"/>
      <c r="D186" s="6"/>
      <c r="F186" s="2"/>
    </row>
    <row r="187" spans="2:6" x14ac:dyDescent="0.2">
      <c r="B187" s="6"/>
      <c r="C187" s="6"/>
      <c r="D187" s="6"/>
      <c r="F187" s="2"/>
    </row>
    <row r="188" spans="2:6" x14ac:dyDescent="0.2">
      <c r="B188" s="6"/>
      <c r="C188" s="6"/>
      <c r="D188" s="6"/>
      <c r="F188" s="2"/>
    </row>
    <row r="189" spans="2:6" x14ac:dyDescent="0.2">
      <c r="B189" s="6"/>
      <c r="C189" s="6"/>
      <c r="D189" s="6"/>
      <c r="F189" s="2"/>
    </row>
    <row r="190" spans="2:6" x14ac:dyDescent="0.2">
      <c r="B190" s="6"/>
      <c r="C190" s="6"/>
      <c r="D190" s="6"/>
      <c r="F190" s="2"/>
    </row>
    <row r="191" spans="2:6" x14ac:dyDescent="0.2">
      <c r="B191" s="6"/>
      <c r="C191" s="6"/>
      <c r="D191" s="6"/>
      <c r="F191" s="2"/>
    </row>
    <row r="192" spans="2:6" x14ac:dyDescent="0.2">
      <c r="B192" s="6"/>
      <c r="C192" s="6"/>
      <c r="D192" s="6"/>
      <c r="F192" s="2"/>
    </row>
    <row r="193" spans="2:6" x14ac:dyDescent="0.2">
      <c r="B193" s="6"/>
      <c r="C193" s="6"/>
      <c r="D193" s="6"/>
      <c r="F193" s="2"/>
    </row>
    <row r="194" spans="2:6" x14ac:dyDescent="0.2">
      <c r="B194" s="6"/>
      <c r="C194" s="6"/>
      <c r="D194" s="6"/>
      <c r="F194" s="2"/>
    </row>
    <row r="195" spans="2:6" x14ac:dyDescent="0.2">
      <c r="B195" s="6"/>
      <c r="C195" s="6"/>
      <c r="D195" s="6"/>
      <c r="F195" s="2"/>
    </row>
    <row r="196" spans="2:6" x14ac:dyDescent="0.2">
      <c r="B196" s="6"/>
      <c r="C196" s="6"/>
      <c r="D196" s="6"/>
      <c r="F196" s="2"/>
    </row>
    <row r="197" spans="2:6" x14ac:dyDescent="0.2">
      <c r="B197" s="6"/>
      <c r="C197" s="6"/>
      <c r="D197" s="6"/>
      <c r="F197" s="2"/>
    </row>
    <row r="198" spans="2:6" x14ac:dyDescent="0.2">
      <c r="B198" s="6"/>
      <c r="C198" s="6"/>
      <c r="D198" s="6"/>
      <c r="F198" s="2"/>
    </row>
    <row r="199" spans="2:6" x14ac:dyDescent="0.2">
      <c r="B199" s="6"/>
      <c r="C199" s="6"/>
      <c r="D199" s="6"/>
      <c r="F199" s="2"/>
    </row>
    <row r="200" spans="2:6" x14ac:dyDescent="0.2">
      <c r="B200" s="6"/>
      <c r="C200" s="6"/>
      <c r="D200" s="6"/>
      <c r="F200" s="2"/>
    </row>
    <row r="201" spans="2:6" x14ac:dyDescent="0.2">
      <c r="B201" s="6"/>
      <c r="C201" s="6"/>
      <c r="D201" s="6"/>
      <c r="F201" s="2"/>
    </row>
    <row r="202" spans="2:6" x14ac:dyDescent="0.2">
      <c r="B202" s="6"/>
      <c r="C202" s="6"/>
      <c r="D202" s="6"/>
      <c r="F202" s="2"/>
    </row>
    <row r="203" spans="2:6" x14ac:dyDescent="0.2">
      <c r="B203" s="6"/>
      <c r="C203" s="6"/>
      <c r="D203" s="6"/>
      <c r="F203" s="2"/>
    </row>
    <row r="204" spans="2:6" x14ac:dyDescent="0.2">
      <c r="B204" s="6"/>
      <c r="C204" s="6"/>
      <c r="D204" s="6"/>
      <c r="F204" s="2"/>
    </row>
    <row r="205" spans="2:6" x14ac:dyDescent="0.2">
      <c r="B205" s="6"/>
      <c r="C205" s="6"/>
      <c r="D205" s="6"/>
      <c r="F205" s="2"/>
    </row>
    <row r="206" spans="2:6" x14ac:dyDescent="0.2">
      <c r="B206" s="6"/>
      <c r="C206" s="6"/>
      <c r="D206" s="6"/>
      <c r="F206" s="2"/>
    </row>
    <row r="207" spans="2:6" x14ac:dyDescent="0.2">
      <c r="B207" s="6"/>
      <c r="C207" s="6"/>
      <c r="D207" s="6"/>
      <c r="F207" s="2"/>
    </row>
    <row r="208" spans="2:6" x14ac:dyDescent="0.2">
      <c r="B208" s="6"/>
      <c r="C208" s="6"/>
      <c r="D208" s="6"/>
      <c r="F208" s="2"/>
    </row>
    <row r="209" spans="2:6" x14ac:dyDescent="0.2">
      <c r="B209" s="6"/>
      <c r="C209" s="6"/>
      <c r="D209" s="6"/>
      <c r="F209" s="2"/>
    </row>
    <row r="210" spans="2:6" x14ac:dyDescent="0.2">
      <c r="B210" s="6"/>
      <c r="C210" s="6"/>
      <c r="D210" s="6"/>
      <c r="F210" s="2"/>
    </row>
    <row r="211" spans="2:6" x14ac:dyDescent="0.2">
      <c r="B211" s="6"/>
      <c r="C211" s="6"/>
      <c r="D211" s="6"/>
      <c r="F211" s="2"/>
    </row>
    <row r="212" spans="2:6" x14ac:dyDescent="0.2">
      <c r="B212" s="6"/>
      <c r="C212" s="6"/>
      <c r="D212" s="6"/>
      <c r="F212" s="2"/>
    </row>
    <row r="213" spans="2:6" x14ac:dyDescent="0.2">
      <c r="B213" s="6"/>
      <c r="C213" s="6"/>
      <c r="D213" s="6"/>
      <c r="F213" s="2"/>
    </row>
    <row r="214" spans="2:6" x14ac:dyDescent="0.2">
      <c r="B214" s="6"/>
      <c r="C214" s="6"/>
      <c r="D214" s="6"/>
      <c r="F214" s="2"/>
    </row>
    <row r="215" spans="2:6" x14ac:dyDescent="0.2">
      <c r="B215" s="6"/>
      <c r="C215" s="6"/>
      <c r="D215" s="6"/>
      <c r="F215" s="2"/>
    </row>
    <row r="216" spans="2:6" x14ac:dyDescent="0.2">
      <c r="B216" s="6"/>
      <c r="C216" s="6"/>
      <c r="D216" s="6"/>
      <c r="F216" s="2"/>
    </row>
    <row r="217" spans="2:6" x14ac:dyDescent="0.2">
      <c r="B217" s="6"/>
      <c r="C217" s="6"/>
      <c r="D217" s="6"/>
      <c r="F217" s="2"/>
    </row>
    <row r="218" spans="2:6" x14ac:dyDescent="0.2">
      <c r="B218" s="6"/>
      <c r="C218" s="6"/>
      <c r="D218" s="6"/>
      <c r="F218" s="2"/>
    </row>
    <row r="219" spans="2:6" x14ac:dyDescent="0.2">
      <c r="B219" s="6"/>
      <c r="C219" s="6"/>
      <c r="D219" s="6"/>
      <c r="F219" s="2"/>
    </row>
    <row r="220" spans="2:6" x14ac:dyDescent="0.2">
      <c r="B220" s="6"/>
      <c r="C220" s="6"/>
      <c r="D220" s="6"/>
      <c r="F220" s="2"/>
    </row>
    <row r="221" spans="2:6" x14ac:dyDescent="0.2">
      <c r="B221" s="6"/>
      <c r="C221" s="6"/>
      <c r="D221" s="6"/>
      <c r="F221" s="2"/>
    </row>
    <row r="222" spans="2:6" x14ac:dyDescent="0.2">
      <c r="B222" s="6"/>
      <c r="C222" s="6"/>
      <c r="D222" s="6"/>
      <c r="F222" s="2"/>
    </row>
    <row r="223" spans="2:6" x14ac:dyDescent="0.2">
      <c r="B223" s="6"/>
      <c r="C223" s="6"/>
      <c r="D223" s="6"/>
      <c r="F223" s="2"/>
    </row>
    <row r="224" spans="2:6" x14ac:dyDescent="0.2">
      <c r="B224" s="6"/>
      <c r="C224" s="6"/>
      <c r="D224" s="6"/>
      <c r="F224" s="2"/>
    </row>
    <row r="225" spans="2:6" x14ac:dyDescent="0.2">
      <c r="B225" s="6"/>
      <c r="C225" s="6"/>
      <c r="D225" s="6"/>
      <c r="F225" s="2"/>
    </row>
    <row r="226" spans="2:6" x14ac:dyDescent="0.2">
      <c r="B226" s="6"/>
      <c r="C226" s="6"/>
      <c r="D226" s="6"/>
      <c r="F226" s="2"/>
    </row>
    <row r="227" spans="2:6" x14ac:dyDescent="0.2">
      <c r="B227" s="6"/>
      <c r="C227" s="6"/>
      <c r="D227" s="6"/>
      <c r="F227" s="2"/>
    </row>
    <row r="228" spans="2:6" x14ac:dyDescent="0.2">
      <c r="B228" s="6"/>
      <c r="C228" s="6"/>
      <c r="D228" s="6"/>
      <c r="F228" s="2"/>
    </row>
    <row r="229" spans="2:6" x14ac:dyDescent="0.2">
      <c r="B229" s="6"/>
      <c r="C229" s="6"/>
      <c r="D229" s="6"/>
      <c r="F229" s="2"/>
    </row>
    <row r="230" spans="2:6" x14ac:dyDescent="0.2">
      <c r="B230" s="6"/>
      <c r="C230" s="6"/>
      <c r="D230" s="6"/>
      <c r="F230" s="2"/>
    </row>
    <row r="231" spans="2:6" x14ac:dyDescent="0.2">
      <c r="B231" s="6"/>
      <c r="C231" s="6"/>
      <c r="D231" s="6"/>
      <c r="F231" s="2"/>
    </row>
    <row r="232" spans="2:6" x14ac:dyDescent="0.2">
      <c r="B232" s="6"/>
      <c r="C232" s="6"/>
      <c r="D232" s="6"/>
      <c r="F232" s="2"/>
    </row>
    <row r="233" spans="2:6" x14ac:dyDescent="0.2">
      <c r="B233" s="6"/>
      <c r="C233" s="6"/>
      <c r="D233" s="6"/>
      <c r="F233" s="2"/>
    </row>
    <row r="234" spans="2:6" x14ac:dyDescent="0.2">
      <c r="B234" s="6"/>
      <c r="C234" s="6"/>
      <c r="D234" s="6"/>
      <c r="F234" s="2"/>
    </row>
    <row r="235" spans="2:6" x14ac:dyDescent="0.2">
      <c r="B235" s="6"/>
      <c r="C235" s="6"/>
      <c r="D235" s="6"/>
      <c r="F235" s="2"/>
    </row>
    <row r="236" spans="2:6" x14ac:dyDescent="0.2">
      <c r="B236" s="6"/>
      <c r="C236" s="6"/>
      <c r="D236" s="6"/>
      <c r="F236" s="2"/>
    </row>
    <row r="237" spans="2:6" x14ac:dyDescent="0.2">
      <c r="B237" s="6"/>
      <c r="C237" s="6"/>
      <c r="D237" s="6"/>
      <c r="F237" s="2"/>
    </row>
    <row r="238" spans="2:6" x14ac:dyDescent="0.2">
      <c r="B238" s="6"/>
      <c r="C238" s="6"/>
      <c r="D238" s="6"/>
      <c r="F238" s="2"/>
    </row>
    <row r="239" spans="2:6" x14ac:dyDescent="0.2">
      <c r="B239" s="6"/>
      <c r="C239" s="6"/>
      <c r="D239" s="6"/>
      <c r="F239" s="2"/>
    </row>
    <row r="240" spans="2:6" x14ac:dyDescent="0.2">
      <c r="B240" s="6"/>
      <c r="C240" s="6"/>
      <c r="D240" s="6"/>
      <c r="F240" s="2"/>
    </row>
    <row r="241" spans="2:6" x14ac:dyDescent="0.2">
      <c r="B241" s="6"/>
      <c r="C241" s="6"/>
      <c r="D241" s="6"/>
      <c r="F241" s="2"/>
    </row>
    <row r="242" spans="2:6" x14ac:dyDescent="0.2">
      <c r="B242" s="6"/>
      <c r="C242" s="6"/>
      <c r="D242" s="6"/>
      <c r="F242" s="2"/>
    </row>
    <row r="243" spans="2:6" x14ac:dyDescent="0.2">
      <c r="B243" s="6"/>
      <c r="C243" s="6"/>
      <c r="D243" s="6"/>
      <c r="F243" s="2"/>
    </row>
    <row r="244" spans="2:6" x14ac:dyDescent="0.2">
      <c r="B244" s="6"/>
      <c r="C244" s="6"/>
      <c r="D244" s="6"/>
      <c r="F244" s="2"/>
    </row>
    <row r="245" spans="2:6" x14ac:dyDescent="0.2">
      <c r="B245" s="6"/>
      <c r="C245" s="6"/>
      <c r="D245" s="6"/>
      <c r="F245" s="2"/>
    </row>
    <row r="246" spans="2:6" x14ac:dyDescent="0.2">
      <c r="B246" s="6"/>
      <c r="C246" s="6"/>
      <c r="D246" s="6"/>
      <c r="F246" s="2"/>
    </row>
    <row r="247" spans="2:6" x14ac:dyDescent="0.2">
      <c r="B247" s="6"/>
      <c r="C247" s="6"/>
      <c r="D247" s="6"/>
      <c r="F247" s="2"/>
    </row>
    <row r="248" spans="2:6" x14ac:dyDescent="0.2">
      <c r="B248" s="6"/>
      <c r="C248" s="6"/>
      <c r="D248" s="6"/>
      <c r="F248" s="2"/>
    </row>
    <row r="249" spans="2:6" x14ac:dyDescent="0.2">
      <c r="B249" s="6"/>
      <c r="C249" s="6"/>
      <c r="D249" s="6"/>
      <c r="F249" s="2"/>
    </row>
    <row r="250" spans="2:6" x14ac:dyDescent="0.2">
      <c r="B250" s="6"/>
      <c r="C250" s="6"/>
      <c r="D250" s="6"/>
      <c r="F250" s="2"/>
    </row>
    <row r="251" spans="2:6" x14ac:dyDescent="0.2">
      <c r="B251" s="6"/>
      <c r="C251" s="6"/>
      <c r="D251" s="6"/>
      <c r="F251" s="2"/>
    </row>
    <row r="252" spans="2:6" x14ac:dyDescent="0.2">
      <c r="B252" s="6"/>
      <c r="C252" s="6"/>
      <c r="D252" s="6"/>
      <c r="F252" s="2"/>
    </row>
    <row r="253" spans="2:6" x14ac:dyDescent="0.2">
      <c r="B253" s="6"/>
      <c r="C253" s="6"/>
      <c r="D253" s="6"/>
      <c r="F253" s="2"/>
    </row>
    <row r="254" spans="2:6" x14ac:dyDescent="0.2">
      <c r="B254" s="6"/>
      <c r="C254" s="6"/>
      <c r="D254" s="6"/>
      <c r="F254" s="2"/>
    </row>
    <row r="255" spans="2:6" x14ac:dyDescent="0.2">
      <c r="B255" s="6"/>
      <c r="C255" s="6"/>
      <c r="D255" s="6"/>
      <c r="F255" s="2"/>
    </row>
    <row r="256" spans="2:6" x14ac:dyDescent="0.2">
      <c r="B256" s="6"/>
      <c r="C256" s="6"/>
      <c r="D256" s="6"/>
      <c r="F256" s="2"/>
    </row>
    <row r="257" spans="2:6" x14ac:dyDescent="0.2">
      <c r="B257" s="6"/>
      <c r="C257" s="6"/>
      <c r="D257" s="6"/>
      <c r="F257" s="2"/>
    </row>
    <row r="258" spans="2:6" x14ac:dyDescent="0.2">
      <c r="B258" s="6"/>
      <c r="C258" s="6"/>
      <c r="D258" s="6"/>
      <c r="F258" s="2"/>
    </row>
    <row r="259" spans="2:6" x14ac:dyDescent="0.2">
      <c r="B259" s="6"/>
      <c r="C259" s="6"/>
      <c r="D259" s="6"/>
      <c r="F259" s="2"/>
    </row>
    <row r="260" spans="2:6" x14ac:dyDescent="0.2">
      <c r="B260" s="6"/>
      <c r="C260" s="6"/>
      <c r="D260" s="6"/>
      <c r="F260" s="2"/>
    </row>
    <row r="261" spans="2:6" x14ac:dyDescent="0.2">
      <c r="B261" s="6"/>
      <c r="C261" s="6"/>
      <c r="D261" s="6"/>
      <c r="F261" s="2"/>
    </row>
    <row r="262" spans="2:6" x14ac:dyDescent="0.2">
      <c r="B262" s="6"/>
      <c r="C262" s="6"/>
      <c r="D262" s="6"/>
      <c r="F262" s="2"/>
    </row>
    <row r="263" spans="2:6" x14ac:dyDescent="0.2">
      <c r="B263" s="6"/>
      <c r="C263" s="6"/>
      <c r="D263" s="6"/>
      <c r="F263" s="2"/>
    </row>
    <row r="264" spans="2:6" x14ac:dyDescent="0.2">
      <c r="B264" s="6"/>
      <c r="C264" s="6"/>
      <c r="D264" s="6"/>
      <c r="F264" s="2"/>
    </row>
    <row r="265" spans="2:6" x14ac:dyDescent="0.2">
      <c r="B265" s="6"/>
      <c r="C265" s="6"/>
      <c r="D265" s="6"/>
      <c r="F265" s="2"/>
    </row>
    <row r="266" spans="2:6" x14ac:dyDescent="0.2">
      <c r="B266" s="6"/>
      <c r="C266" s="6"/>
      <c r="D266" s="6"/>
      <c r="F266" s="2"/>
    </row>
    <row r="267" spans="2:6" x14ac:dyDescent="0.2">
      <c r="B267" s="6"/>
      <c r="C267" s="6"/>
      <c r="D267" s="6"/>
      <c r="F267" s="2"/>
    </row>
    <row r="268" spans="2:6" x14ac:dyDescent="0.2">
      <c r="B268" s="6"/>
      <c r="C268" s="6"/>
      <c r="D268" s="6"/>
      <c r="F268" s="2"/>
    </row>
    <row r="269" spans="2:6" x14ac:dyDescent="0.2">
      <c r="B269" s="6"/>
      <c r="C269" s="6"/>
      <c r="D269" s="6"/>
      <c r="F269" s="2"/>
    </row>
    <row r="270" spans="2:6" x14ac:dyDescent="0.2">
      <c r="B270" s="6"/>
      <c r="C270" s="6"/>
      <c r="D270" s="6"/>
      <c r="F270" s="2"/>
    </row>
    <row r="271" spans="2:6" x14ac:dyDescent="0.2">
      <c r="B271" s="6"/>
      <c r="C271" s="6"/>
      <c r="D271" s="6"/>
      <c r="F271" s="2"/>
    </row>
    <row r="272" spans="2:6" x14ac:dyDescent="0.2">
      <c r="B272" s="6"/>
      <c r="C272" s="6"/>
      <c r="D272" s="6"/>
      <c r="F272" s="2"/>
    </row>
    <row r="273" spans="2:6" x14ac:dyDescent="0.2">
      <c r="B273" s="6"/>
      <c r="C273" s="6"/>
      <c r="D273" s="6"/>
      <c r="F273" s="2"/>
    </row>
    <row r="274" spans="2:6" x14ac:dyDescent="0.2">
      <c r="B274" s="6"/>
      <c r="C274" s="6"/>
      <c r="D274" s="6"/>
      <c r="F274" s="2"/>
    </row>
    <row r="275" spans="2:6" x14ac:dyDescent="0.2">
      <c r="B275" s="6"/>
      <c r="C275" s="6"/>
      <c r="D275" s="6"/>
      <c r="F275" s="2"/>
    </row>
    <row r="276" spans="2:6" x14ac:dyDescent="0.2">
      <c r="B276" s="6"/>
      <c r="C276" s="6"/>
      <c r="D276" s="6"/>
      <c r="F276" s="2"/>
    </row>
    <row r="277" spans="2:6" x14ac:dyDescent="0.2">
      <c r="B277" s="6"/>
      <c r="C277" s="6"/>
      <c r="D277" s="6"/>
      <c r="F277" s="2"/>
    </row>
    <row r="278" spans="2:6" x14ac:dyDescent="0.2">
      <c r="B278" s="6"/>
      <c r="C278" s="6"/>
      <c r="D278" s="6"/>
      <c r="F278" s="2"/>
    </row>
    <row r="279" spans="2:6" x14ac:dyDescent="0.2">
      <c r="B279" s="6"/>
      <c r="C279" s="6"/>
      <c r="D279" s="6"/>
      <c r="F279" s="2"/>
    </row>
    <row r="280" spans="2:6" x14ac:dyDescent="0.2">
      <c r="B280" s="6"/>
      <c r="C280" s="6"/>
      <c r="D280" s="6"/>
      <c r="F280" s="2"/>
    </row>
    <row r="281" spans="2:6" x14ac:dyDescent="0.2">
      <c r="B281" s="6"/>
      <c r="C281" s="6"/>
      <c r="D281" s="6"/>
      <c r="F281" s="2"/>
    </row>
    <row r="282" spans="2:6" x14ac:dyDescent="0.2">
      <c r="B282" s="6"/>
      <c r="C282" s="6"/>
      <c r="D282" s="6"/>
      <c r="F282" s="2"/>
    </row>
    <row r="283" spans="2:6" x14ac:dyDescent="0.2">
      <c r="B283" s="6"/>
      <c r="C283" s="6"/>
      <c r="D283" s="6"/>
      <c r="F283" s="2"/>
    </row>
    <row r="284" spans="2:6" x14ac:dyDescent="0.2">
      <c r="B284" s="6"/>
      <c r="C284" s="6"/>
      <c r="D284" s="6"/>
      <c r="F284" s="2"/>
    </row>
    <row r="285" spans="2:6" x14ac:dyDescent="0.2">
      <c r="B285" s="6"/>
      <c r="C285" s="6"/>
      <c r="D285" s="6"/>
      <c r="F285" s="2"/>
    </row>
    <row r="286" spans="2:6" x14ac:dyDescent="0.2">
      <c r="B286" s="6"/>
      <c r="C286" s="6"/>
      <c r="D286" s="6"/>
      <c r="F286" s="2"/>
    </row>
    <row r="287" spans="2:6" x14ac:dyDescent="0.2">
      <c r="B287" s="6"/>
      <c r="C287" s="6"/>
      <c r="D287" s="6"/>
      <c r="F287" s="2"/>
    </row>
    <row r="288" spans="2:6" x14ac:dyDescent="0.2">
      <c r="B288" s="6"/>
      <c r="C288" s="6"/>
      <c r="D288" s="6"/>
      <c r="F288" s="2"/>
    </row>
    <row r="289" spans="2:6" x14ac:dyDescent="0.2">
      <c r="B289" s="6"/>
      <c r="C289" s="6"/>
      <c r="D289" s="6"/>
      <c r="F289" s="2"/>
    </row>
    <row r="290" spans="2:6" x14ac:dyDescent="0.2">
      <c r="B290" s="6"/>
      <c r="C290" s="6"/>
      <c r="D290" s="6"/>
      <c r="F290" s="2"/>
    </row>
    <row r="291" spans="2:6" x14ac:dyDescent="0.2">
      <c r="B291" s="6"/>
      <c r="C291" s="6"/>
      <c r="D291" s="6"/>
      <c r="F291" s="2"/>
    </row>
    <row r="292" spans="2:6" x14ac:dyDescent="0.2">
      <c r="B292" s="6"/>
      <c r="C292" s="6"/>
      <c r="D292" s="6"/>
      <c r="F292" s="2"/>
    </row>
    <row r="293" spans="2:6" x14ac:dyDescent="0.2">
      <c r="B293" s="6"/>
      <c r="C293" s="6"/>
      <c r="D293" s="6"/>
      <c r="F293" s="2"/>
    </row>
    <row r="294" spans="2:6" x14ac:dyDescent="0.2">
      <c r="B294" s="6"/>
      <c r="C294" s="6"/>
      <c r="D294" s="6"/>
      <c r="F294" s="2"/>
    </row>
    <row r="295" spans="2:6" x14ac:dyDescent="0.2">
      <c r="B295" s="6"/>
      <c r="C295" s="6"/>
      <c r="D295" s="6"/>
      <c r="F295" s="2"/>
    </row>
    <row r="296" spans="2:6" x14ac:dyDescent="0.2">
      <c r="B296" s="6"/>
      <c r="C296" s="6"/>
      <c r="D296" s="6"/>
      <c r="F296" s="2"/>
    </row>
    <row r="297" spans="2:6" x14ac:dyDescent="0.2">
      <c r="B297" s="6"/>
      <c r="C297" s="6"/>
      <c r="D297" s="6"/>
      <c r="F297" s="2"/>
    </row>
    <row r="298" spans="2:6" x14ac:dyDescent="0.2">
      <c r="B298" s="6"/>
      <c r="C298" s="6"/>
      <c r="D298" s="6"/>
      <c r="F298" s="2"/>
    </row>
    <row r="299" spans="2:6" x14ac:dyDescent="0.2">
      <c r="B299" s="6"/>
      <c r="C299" s="6"/>
      <c r="D299" s="6"/>
      <c r="F299" s="2"/>
    </row>
    <row r="300" spans="2:6" x14ac:dyDescent="0.2">
      <c r="B300" s="6"/>
      <c r="C300" s="6"/>
      <c r="D300" s="6"/>
      <c r="F300" s="2"/>
    </row>
    <row r="301" spans="2:6" x14ac:dyDescent="0.2">
      <c r="B301" s="6"/>
      <c r="C301" s="6"/>
      <c r="D301" s="6"/>
      <c r="F301" s="2"/>
    </row>
    <row r="302" spans="2:6" x14ac:dyDescent="0.2">
      <c r="B302" s="6"/>
      <c r="C302" s="6"/>
      <c r="D302" s="6"/>
      <c r="F302" s="2"/>
    </row>
    <row r="303" spans="2:6" x14ac:dyDescent="0.2">
      <c r="B303" s="6"/>
      <c r="C303" s="6"/>
      <c r="D303" s="6"/>
      <c r="F303" s="2"/>
    </row>
    <row r="304" spans="2:6" x14ac:dyDescent="0.2">
      <c r="B304" s="6"/>
      <c r="C304" s="6"/>
      <c r="D304" s="6"/>
      <c r="F304" s="2"/>
    </row>
    <row r="305" spans="2:6" x14ac:dyDescent="0.2">
      <c r="B305" s="6"/>
      <c r="C305" s="6"/>
      <c r="D305" s="6"/>
      <c r="F305" s="2"/>
    </row>
    <row r="306" spans="2:6" x14ac:dyDescent="0.2">
      <c r="B306" s="6"/>
      <c r="C306" s="6"/>
      <c r="D306" s="6"/>
      <c r="F306" s="2"/>
    </row>
    <row r="307" spans="2:6" x14ac:dyDescent="0.2">
      <c r="B307" s="6"/>
      <c r="C307" s="6"/>
      <c r="D307" s="6"/>
      <c r="F307" s="2"/>
    </row>
    <row r="308" spans="2:6" x14ac:dyDescent="0.2">
      <c r="B308" s="6"/>
      <c r="C308" s="6"/>
      <c r="D308" s="6"/>
      <c r="F308" s="2"/>
    </row>
    <row r="309" spans="2:6" x14ac:dyDescent="0.2">
      <c r="B309" s="6"/>
      <c r="C309" s="6"/>
      <c r="D309" s="6"/>
      <c r="F309" s="2"/>
    </row>
    <row r="310" spans="2:6" x14ac:dyDescent="0.2">
      <c r="B310" s="6"/>
      <c r="C310" s="6"/>
      <c r="D310" s="6"/>
      <c r="F310" s="2"/>
    </row>
    <row r="311" spans="2:6" x14ac:dyDescent="0.2">
      <c r="B311" s="6"/>
      <c r="C311" s="6"/>
      <c r="D311" s="6"/>
      <c r="F311" s="2"/>
    </row>
    <row r="312" spans="2:6" x14ac:dyDescent="0.2">
      <c r="B312" s="6"/>
      <c r="C312" s="6"/>
      <c r="D312" s="6"/>
      <c r="F312" s="2"/>
    </row>
    <row r="313" spans="2:6" x14ac:dyDescent="0.2">
      <c r="B313" s="6"/>
      <c r="C313" s="6"/>
      <c r="D313" s="6"/>
      <c r="F313" s="2"/>
    </row>
    <row r="314" spans="2:6" x14ac:dyDescent="0.2">
      <c r="B314" s="6"/>
      <c r="C314" s="6"/>
      <c r="D314" s="6"/>
      <c r="F314" s="2"/>
    </row>
    <row r="315" spans="2:6" x14ac:dyDescent="0.2">
      <c r="B315" s="6"/>
      <c r="C315" s="6"/>
      <c r="D315" s="6"/>
      <c r="F315" s="2"/>
    </row>
    <row r="316" spans="2:6" x14ac:dyDescent="0.2">
      <c r="B316" s="6"/>
      <c r="C316" s="6"/>
      <c r="D316" s="6"/>
      <c r="F316" s="2"/>
    </row>
    <row r="317" spans="2:6" x14ac:dyDescent="0.2">
      <c r="B317" s="6"/>
      <c r="C317" s="6"/>
      <c r="D317" s="6"/>
      <c r="F317" s="2"/>
    </row>
    <row r="318" spans="2:6" x14ac:dyDescent="0.2">
      <c r="B318" s="6"/>
      <c r="C318" s="6"/>
      <c r="D318" s="6"/>
      <c r="F318" s="2"/>
    </row>
    <row r="319" spans="2:6" x14ac:dyDescent="0.2">
      <c r="B319" s="6"/>
      <c r="C319" s="6"/>
      <c r="D319" s="6"/>
      <c r="F319" s="2"/>
    </row>
    <row r="320" spans="2:6" x14ac:dyDescent="0.2">
      <c r="B320" s="6"/>
      <c r="C320" s="6"/>
      <c r="D320" s="6"/>
      <c r="F320" s="2"/>
    </row>
    <row r="321" spans="2:6" x14ac:dyDescent="0.2">
      <c r="B321" s="6"/>
      <c r="C321" s="6"/>
      <c r="D321" s="6"/>
      <c r="F321" s="2"/>
    </row>
    <row r="322" spans="2:6" x14ac:dyDescent="0.2">
      <c r="B322" s="6"/>
      <c r="C322" s="6"/>
      <c r="D322" s="6"/>
      <c r="F322" s="2"/>
    </row>
    <row r="323" spans="2:6" x14ac:dyDescent="0.2">
      <c r="B323" s="6"/>
      <c r="C323" s="6"/>
      <c r="D323" s="6"/>
      <c r="F323" s="2"/>
    </row>
    <row r="324" spans="2:6" x14ac:dyDescent="0.2">
      <c r="B324" s="6"/>
      <c r="C324" s="6"/>
      <c r="D324" s="6"/>
      <c r="F324" s="2"/>
    </row>
    <row r="325" spans="2:6" x14ac:dyDescent="0.2">
      <c r="B325" s="6"/>
      <c r="C325" s="6"/>
      <c r="D325" s="6"/>
      <c r="F325" s="2"/>
    </row>
    <row r="326" spans="2:6" x14ac:dyDescent="0.2">
      <c r="B326" s="6"/>
      <c r="C326" s="6"/>
      <c r="D326" s="6"/>
      <c r="F326" s="2"/>
    </row>
    <row r="327" spans="2:6" x14ac:dyDescent="0.2">
      <c r="B327" s="6"/>
      <c r="C327" s="6"/>
      <c r="D327" s="6"/>
      <c r="F327" s="2"/>
    </row>
    <row r="328" spans="2:6" x14ac:dyDescent="0.2">
      <c r="B328" s="6"/>
      <c r="C328" s="6"/>
      <c r="D328" s="6"/>
      <c r="F328" s="2"/>
    </row>
    <row r="329" spans="2:6" x14ac:dyDescent="0.2">
      <c r="B329" s="6"/>
      <c r="C329" s="6"/>
      <c r="D329" s="6"/>
      <c r="F329" s="2"/>
    </row>
    <row r="330" spans="2:6" x14ac:dyDescent="0.2">
      <c r="B330" s="6"/>
      <c r="C330" s="6"/>
      <c r="D330" s="6"/>
      <c r="F330" s="2"/>
    </row>
    <row r="331" spans="2:6" x14ac:dyDescent="0.2">
      <c r="B331" s="6"/>
      <c r="C331" s="6"/>
      <c r="D331" s="6"/>
      <c r="F331" s="2"/>
    </row>
    <row r="332" spans="2:6" x14ac:dyDescent="0.2">
      <c r="B332" s="6"/>
      <c r="C332" s="6"/>
      <c r="D332" s="6"/>
      <c r="F332" s="2"/>
    </row>
    <row r="333" spans="2:6" x14ac:dyDescent="0.2">
      <c r="B333" s="6"/>
      <c r="C333" s="6"/>
      <c r="D333" s="6"/>
      <c r="F333" s="2"/>
    </row>
    <row r="334" spans="2:6" x14ac:dyDescent="0.2">
      <c r="B334" s="6"/>
      <c r="C334" s="6"/>
      <c r="D334" s="6"/>
      <c r="F334" s="2"/>
    </row>
    <row r="335" spans="2:6" x14ac:dyDescent="0.2">
      <c r="B335" s="6"/>
      <c r="C335" s="6"/>
      <c r="D335" s="6"/>
      <c r="F335" s="2"/>
    </row>
    <row r="336" spans="2:6" x14ac:dyDescent="0.2">
      <c r="B336" s="6"/>
      <c r="C336" s="6"/>
      <c r="D336" s="6"/>
      <c r="F336" s="2"/>
    </row>
    <row r="337" spans="2:6" x14ac:dyDescent="0.2">
      <c r="B337" s="6"/>
      <c r="C337" s="6"/>
      <c r="D337" s="6"/>
      <c r="F337" s="2"/>
    </row>
  </sheetData>
  <sheetProtection password="CCA6" sheet="1" objects="1" scenarios="1" autoFilter="0" pivotTables="0"/>
  <autoFilter ref="A11:I72"/>
  <mergeCells count="10">
    <mergeCell ref="F1:G1"/>
    <mergeCell ref="A9:B9"/>
    <mergeCell ref="A8:B8"/>
    <mergeCell ref="A1:B1"/>
    <mergeCell ref="A2:B2"/>
    <mergeCell ref="A3:B3"/>
    <mergeCell ref="A4:B4"/>
    <mergeCell ref="A5:B5"/>
    <mergeCell ref="A6:B6"/>
    <mergeCell ref="A7:B7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22" zoomScale="90" zoomScaleNormal="90" workbookViewId="0">
      <selection activeCell="C46" sqref="C46:I4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3010</v>
      </c>
      <c r="I1" s="207"/>
    </row>
    <row r="2" spans="1:10" ht="15.75" thickBot="1" x14ac:dyDescent="0.3">
      <c r="A2" s="160"/>
      <c r="B2" s="154" t="s">
        <v>352</v>
      </c>
      <c r="C2" s="208" t="s">
        <v>1026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3010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982</v>
      </c>
      <c r="C17" s="67">
        <v>1</v>
      </c>
      <c r="D17" s="67" t="s">
        <v>982</v>
      </c>
      <c r="E17" s="67">
        <v>1</v>
      </c>
      <c r="F17" s="67" t="s">
        <v>1008</v>
      </c>
      <c r="G17" s="67">
        <v>50</v>
      </c>
      <c r="H17" s="145">
        <f t="shared" ref="H17:H38" si="0">C17*E17*G17</f>
        <v>50</v>
      </c>
      <c r="I17" s="173"/>
    </row>
    <row r="18" spans="1:9" x14ac:dyDescent="0.2">
      <c r="A18" s="172"/>
      <c r="B18" s="67" t="s">
        <v>1027</v>
      </c>
      <c r="C18" s="67">
        <v>1</v>
      </c>
      <c r="D18" s="67" t="s">
        <v>986</v>
      </c>
      <c r="E18" s="67">
        <v>1</v>
      </c>
      <c r="F18" s="67" t="s">
        <v>1008</v>
      </c>
      <c r="G18" s="67">
        <v>200</v>
      </c>
      <c r="H18" s="145">
        <f t="shared" si="0"/>
        <v>200</v>
      </c>
      <c r="I18" s="173"/>
    </row>
    <row r="19" spans="1:9" x14ac:dyDescent="0.2">
      <c r="A19" s="172"/>
      <c r="B19" s="67" t="s">
        <v>1028</v>
      </c>
      <c r="C19" s="67">
        <v>60</v>
      </c>
      <c r="D19" s="67" t="s">
        <v>954</v>
      </c>
      <c r="E19" s="67">
        <v>1</v>
      </c>
      <c r="F19" s="67" t="s">
        <v>1029</v>
      </c>
      <c r="G19" s="67">
        <v>7</v>
      </c>
      <c r="H19" s="145">
        <f t="shared" si="0"/>
        <v>420</v>
      </c>
      <c r="I19" s="173"/>
    </row>
    <row r="20" spans="1:9" x14ac:dyDescent="0.2">
      <c r="A20" s="172"/>
      <c r="B20" s="67" t="s">
        <v>995</v>
      </c>
      <c r="C20" s="67">
        <v>60</v>
      </c>
      <c r="D20" s="67" t="s">
        <v>954</v>
      </c>
      <c r="E20" s="67">
        <v>1</v>
      </c>
      <c r="F20" s="67" t="s">
        <v>1029</v>
      </c>
      <c r="G20" s="67">
        <v>15</v>
      </c>
      <c r="H20" s="145">
        <f t="shared" si="0"/>
        <v>900</v>
      </c>
      <c r="I20" s="173"/>
    </row>
    <row r="21" spans="1:9" x14ac:dyDescent="0.2">
      <c r="A21" s="172"/>
      <c r="B21" s="146" t="s">
        <v>990</v>
      </c>
      <c r="C21" s="67">
        <v>48</v>
      </c>
      <c r="D21" s="67" t="s">
        <v>954</v>
      </c>
      <c r="E21" s="67">
        <v>1</v>
      </c>
      <c r="F21" s="67" t="s">
        <v>1008</v>
      </c>
      <c r="G21" s="67">
        <v>30</v>
      </c>
      <c r="H21" s="145">
        <f t="shared" si="0"/>
        <v>1440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3010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1030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1031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1032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1033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324" priority="1" operator="containsText" text="ok">
      <formula>NOT(ISERROR(SEARCH("ok",H1)))</formula>
    </cfRule>
    <cfRule type="containsText" dxfId="1323" priority="2" operator="containsText" text="surplus">
      <formula>NOT(ISERROR(SEARCH("surplus",H1)))</formula>
    </cfRule>
    <cfRule type="containsText" dxfId="13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14" zoomScale="90" zoomScaleNormal="90" workbookViewId="0">
      <selection activeCell="C26" sqref="C2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2048</v>
      </c>
      <c r="I1" s="207"/>
    </row>
    <row r="2" spans="1:10" ht="15.75" thickBot="1" x14ac:dyDescent="0.3">
      <c r="A2" s="160"/>
      <c r="B2" s="154" t="s">
        <v>352</v>
      </c>
      <c r="C2" s="208" t="s">
        <v>1034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1035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615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2048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1013</v>
      </c>
      <c r="C17" s="67">
        <v>10</v>
      </c>
      <c r="D17" s="67" t="s">
        <v>1014</v>
      </c>
      <c r="E17" s="67">
        <v>2</v>
      </c>
      <c r="F17" s="67" t="s">
        <v>1008</v>
      </c>
      <c r="G17" s="67">
        <v>3</v>
      </c>
      <c r="H17" s="145">
        <f t="shared" ref="H17:H38" si="0">C17*E17*G17</f>
        <v>60</v>
      </c>
      <c r="I17" s="173"/>
    </row>
    <row r="18" spans="1:9" x14ac:dyDescent="0.2">
      <c r="A18" s="172"/>
      <c r="B18" s="67" t="s">
        <v>1036</v>
      </c>
      <c r="C18" s="67">
        <v>19</v>
      </c>
      <c r="D18" s="67" t="s">
        <v>986</v>
      </c>
      <c r="E18" s="67">
        <v>1</v>
      </c>
      <c r="F18" s="67" t="s">
        <v>1008</v>
      </c>
      <c r="G18" s="67">
        <v>100</v>
      </c>
      <c r="H18" s="145">
        <f t="shared" si="0"/>
        <v>1900</v>
      </c>
      <c r="I18" s="173"/>
    </row>
    <row r="19" spans="1:9" x14ac:dyDescent="0.2">
      <c r="A19" s="172"/>
      <c r="B19" s="67" t="s">
        <v>959</v>
      </c>
      <c r="C19" s="67">
        <v>2</v>
      </c>
      <c r="D19" s="67" t="s">
        <v>960</v>
      </c>
      <c r="E19" s="67">
        <v>2</v>
      </c>
      <c r="F19" s="67" t="s">
        <v>1008</v>
      </c>
      <c r="G19" s="67">
        <v>22</v>
      </c>
      <c r="H19" s="145">
        <f t="shared" si="0"/>
        <v>88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2048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299" priority="1" operator="containsText" text="ok">
      <formula>NOT(ISERROR(SEARCH("ok",H1)))</formula>
    </cfRule>
    <cfRule type="containsText" dxfId="1298" priority="2" operator="containsText" text="surplus">
      <formula>NOT(ISERROR(SEARCH("surplus",H1)))</formula>
    </cfRule>
    <cfRule type="containsText" dxfId="12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274" priority="1" operator="containsText" text="ok">
      <formula>NOT(ISERROR(SEARCH("ok",H1)))</formula>
    </cfRule>
    <cfRule type="containsText" dxfId="1273" priority="2" operator="containsText" text="surplus">
      <formula>NOT(ISERROR(SEARCH("surplus",H1)))</formula>
    </cfRule>
    <cfRule type="containsText" dxfId="12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249" priority="1" operator="containsText" text="ok">
      <formula>NOT(ISERROR(SEARCH("ok",H1)))</formula>
    </cfRule>
    <cfRule type="containsText" dxfId="1248" priority="2" operator="containsText" text="surplus">
      <formula>NOT(ISERROR(SEARCH("surplus",H1)))</formula>
    </cfRule>
    <cfRule type="containsText" dxfId="12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224" priority="1" operator="containsText" text="ok">
      <formula>NOT(ISERROR(SEARCH("ok",H1)))</formula>
    </cfRule>
    <cfRule type="containsText" dxfId="1223" priority="2" operator="containsText" text="surplus">
      <formula>NOT(ISERROR(SEARCH("surplus",H1)))</formula>
    </cfRule>
    <cfRule type="containsText" dxfId="12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199" priority="1" operator="containsText" text="ok">
      <formula>NOT(ISERROR(SEARCH("ok",H1)))</formula>
    </cfRule>
    <cfRule type="containsText" dxfId="1198" priority="2" operator="containsText" text="surplus">
      <formula>NOT(ISERROR(SEARCH("surplus",H1)))</formula>
    </cfRule>
    <cfRule type="containsText" dxfId="11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174" priority="1" operator="containsText" text="ok">
      <formula>NOT(ISERROR(SEARCH("ok",H1)))</formula>
    </cfRule>
    <cfRule type="containsText" dxfId="1173" priority="2" operator="containsText" text="surplus">
      <formula>NOT(ISERROR(SEARCH("surplus",H1)))</formula>
    </cfRule>
    <cfRule type="containsText" dxfId="11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149" priority="1" operator="containsText" text="ok">
      <formula>NOT(ISERROR(SEARCH("ok",H1)))</formula>
    </cfRule>
    <cfRule type="containsText" dxfId="1148" priority="2" operator="containsText" text="surplus">
      <formula>NOT(ISERROR(SEARCH("surplus",H1)))</formula>
    </cfRule>
    <cfRule type="containsText" dxfId="11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H1" sqref="H1:I1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124" priority="1" operator="containsText" text="ok">
      <formula>NOT(ISERROR(SEARCH("ok",H1)))</formula>
    </cfRule>
    <cfRule type="containsText" dxfId="1123" priority="2" operator="containsText" text="surplus">
      <formula>NOT(ISERROR(SEARCH("surplus",H1)))</formula>
    </cfRule>
    <cfRule type="containsText" dxfId="11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099" priority="1" operator="containsText" text="ok">
      <formula>NOT(ISERROR(SEARCH("ok",H1)))</formula>
    </cfRule>
    <cfRule type="containsText" dxfId="1098" priority="2" operator="containsText" text="surplus">
      <formula>NOT(ISERROR(SEARCH("surplus",H1)))</formula>
    </cfRule>
    <cfRule type="containsText" dxfId="10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287"/>
  <sheetViews>
    <sheetView zoomScale="90" zoomScaleNormal="90" workbookViewId="0">
      <pane xSplit="3" ySplit="11" topLeftCell="D24" activePane="bottomRight" state="frozen"/>
      <selection activeCell="I12" sqref="I12"/>
      <selection pane="topRight" activeCell="I12" sqref="I12"/>
      <selection pane="bottomLeft" activeCell="I12" sqref="I12"/>
      <selection pane="bottomRight" sqref="A1:B1"/>
    </sheetView>
  </sheetViews>
  <sheetFormatPr defaultRowHeight="14.25" x14ac:dyDescent="0.2"/>
  <cols>
    <col min="1" max="1" width="15.42578125" style="2" bestFit="1" customWidth="1"/>
    <col min="2" max="2" width="16" style="2" bestFit="1" customWidth="1"/>
    <col min="3" max="3" width="14" style="2" bestFit="1" customWidth="1"/>
    <col min="4" max="4" width="21.42578125" style="2" bestFit="1" customWidth="1"/>
    <col min="5" max="5" width="22.42578125" style="3" bestFit="1" customWidth="1"/>
    <col min="6" max="6" width="38.5703125" style="7" bestFit="1" customWidth="1"/>
    <col min="7" max="7" width="17.85546875" style="63" bestFit="1" customWidth="1"/>
    <col min="8" max="8" width="11.7109375" style="63" bestFit="1" customWidth="1"/>
    <col min="9" max="15" width="6.85546875" style="23" bestFit="1" customWidth="1"/>
    <col min="16" max="16" width="9.5703125" style="2" bestFit="1" customWidth="1"/>
    <col min="17" max="17" width="9.140625" style="2" customWidth="1"/>
    <col min="18" max="26" width="9.140625" style="2"/>
    <col min="27" max="32" width="9.140625" style="2" hidden="1" customWidth="1"/>
    <col min="33" max="33" width="3.28515625" style="5" hidden="1" customWidth="1"/>
    <col min="34" max="34" width="38.42578125" style="2" hidden="1" customWidth="1"/>
    <col min="35" max="35" width="7.28515625" style="2" hidden="1" customWidth="1"/>
    <col min="36" max="36" width="6.7109375" style="2" hidden="1" customWidth="1"/>
    <col min="37" max="37" width="9.28515625" style="2" hidden="1" customWidth="1"/>
    <col min="38" max="38" width="40.140625" style="38" hidden="1" customWidth="1"/>
    <col min="39" max="39" width="4.85546875" style="38" hidden="1" customWidth="1"/>
    <col min="40" max="40" width="39" style="38" hidden="1" customWidth="1"/>
    <col min="41" max="41" width="5.5703125" style="38" hidden="1" customWidth="1"/>
    <col min="42" max="42" width="18" style="38" hidden="1" customWidth="1"/>
    <col min="43" max="43" width="33" style="38" hidden="1" customWidth="1"/>
    <col min="44" max="44" width="4.140625" style="38" hidden="1" customWidth="1"/>
    <col min="45" max="45" width="34.28515625" style="38" hidden="1" customWidth="1"/>
    <col min="46" max="46" width="4.7109375" style="38" hidden="1" customWidth="1"/>
    <col min="47" max="47" width="9.140625" style="38" hidden="1" customWidth="1"/>
    <col min="48" max="48" width="11.28515625" style="38" hidden="1" customWidth="1"/>
    <col min="49" max="50" width="9.140625" style="38" hidden="1" customWidth="1"/>
    <col min="51" max="52" width="9.140625" style="2" hidden="1" customWidth="1"/>
    <col min="53" max="16384" width="9.140625" style="2"/>
  </cols>
  <sheetData>
    <row r="1" spans="1:50" ht="15.75" thickBot="1" x14ac:dyDescent="0.3">
      <c r="A1" s="193" t="s">
        <v>22</v>
      </c>
      <c r="B1" s="193"/>
      <c r="C1" s="1"/>
      <c r="F1" s="4" t="e">
        <f>IF((ROUND(C8-C9,0))=0,"Congratulations! Your Budget is OK","Your Budget is out-of-Balance by  Ghs  "&amp;(ROUND(C8-E74,0)))</f>
        <v>#VALUE!</v>
      </c>
      <c r="G1" s="66"/>
    </row>
    <row r="2" spans="1:50" ht="18.75" thickBot="1" x14ac:dyDescent="0.3">
      <c r="A2" s="193" t="s">
        <v>23</v>
      </c>
      <c r="B2" s="193"/>
      <c r="C2" s="196" t="s">
        <v>46</v>
      </c>
      <c r="D2" s="197"/>
      <c r="AP2" s="41" t="s">
        <v>37</v>
      </c>
    </row>
    <row r="3" spans="1:50" x14ac:dyDescent="0.2">
      <c r="A3" s="193" t="s">
        <v>24</v>
      </c>
      <c r="B3" s="193"/>
      <c r="C3" s="191" t="s">
        <v>952</v>
      </c>
      <c r="D3" s="6"/>
    </row>
    <row r="4" spans="1:50" ht="15" x14ac:dyDescent="0.25">
      <c r="A4" s="193" t="s">
        <v>631</v>
      </c>
      <c r="B4" s="193"/>
      <c r="C4" s="1" t="s">
        <v>953</v>
      </c>
      <c r="D4" s="6"/>
      <c r="AP4" s="42" t="s">
        <v>38</v>
      </c>
    </row>
    <row r="5" spans="1:50" x14ac:dyDescent="0.2">
      <c r="A5" s="193" t="s">
        <v>93</v>
      </c>
      <c r="B5" s="193"/>
      <c r="C5" s="1" t="s">
        <v>953</v>
      </c>
      <c r="D5" s="6"/>
    </row>
    <row r="6" spans="1:50" x14ac:dyDescent="0.2">
      <c r="A6" s="193" t="s">
        <v>25</v>
      </c>
      <c r="B6" s="193"/>
      <c r="C6" s="8" t="s">
        <v>953</v>
      </c>
      <c r="D6" s="6"/>
      <c r="AP6" s="38" t="s">
        <v>39</v>
      </c>
      <c r="AQ6" s="38">
        <v>3</v>
      </c>
    </row>
    <row r="7" spans="1:50" x14ac:dyDescent="0.2">
      <c r="A7" s="193" t="s">
        <v>12</v>
      </c>
      <c r="B7" s="193"/>
      <c r="C7" s="10">
        <v>6.6</v>
      </c>
      <c r="D7" s="1"/>
      <c r="AP7" s="38" t="s">
        <v>40</v>
      </c>
      <c r="AQ7" s="38">
        <v>2</v>
      </c>
    </row>
    <row r="8" spans="1:50" s="12" customFormat="1" x14ac:dyDescent="0.2">
      <c r="A8" s="193" t="s">
        <v>629</v>
      </c>
      <c r="B8" s="193"/>
      <c r="C8" s="9" t="s">
        <v>953</v>
      </c>
      <c r="D8" s="10"/>
      <c r="E8" s="4"/>
      <c r="F8" s="11"/>
      <c r="G8" s="31"/>
      <c r="H8" s="31"/>
      <c r="I8" s="195" t="s">
        <v>628</v>
      </c>
      <c r="J8" s="195"/>
      <c r="K8" s="195"/>
      <c r="L8" s="195"/>
      <c r="M8" s="195"/>
      <c r="N8" s="195"/>
      <c r="O8" s="195"/>
      <c r="AG8" s="13"/>
      <c r="AL8" s="38"/>
      <c r="AM8" s="38"/>
      <c r="AN8" s="38"/>
      <c r="AO8" s="38"/>
      <c r="AP8" s="38" t="s">
        <v>42</v>
      </c>
      <c r="AQ8" s="38">
        <v>1</v>
      </c>
      <c r="AR8" s="38"/>
      <c r="AS8" s="38"/>
      <c r="AT8" s="38"/>
      <c r="AU8" s="38"/>
      <c r="AV8" s="38"/>
      <c r="AW8" s="38"/>
      <c r="AX8" s="38"/>
    </row>
    <row r="9" spans="1:50" s="12" customFormat="1" x14ac:dyDescent="0.2">
      <c r="A9" s="1" t="s">
        <v>97</v>
      </c>
      <c r="B9" s="1"/>
      <c r="C9" s="9">
        <f>+E74</f>
        <v>70755</v>
      </c>
      <c r="D9" s="10"/>
      <c r="E9" s="4"/>
      <c r="F9" s="11"/>
      <c r="G9" s="31"/>
      <c r="H9" s="31"/>
      <c r="I9" s="195"/>
      <c r="J9" s="195"/>
      <c r="K9" s="195"/>
      <c r="L9" s="195"/>
      <c r="M9" s="195"/>
      <c r="N9" s="195"/>
      <c r="O9" s="195"/>
      <c r="AG9" s="13"/>
      <c r="AL9" s="38"/>
      <c r="AM9" s="38"/>
      <c r="AN9" s="38"/>
      <c r="AO9" s="38"/>
      <c r="AP9" s="38" t="s">
        <v>41</v>
      </c>
      <c r="AQ9" s="38">
        <v>0</v>
      </c>
      <c r="AR9" s="38"/>
      <c r="AS9" s="38"/>
      <c r="AT9" s="38"/>
      <c r="AU9" s="38"/>
      <c r="AV9" s="38"/>
      <c r="AW9" s="38"/>
      <c r="AX9" s="38"/>
    </row>
    <row r="10" spans="1:50" s="12" customFormat="1" ht="15" thickBot="1" x14ac:dyDescent="0.25">
      <c r="A10" s="6"/>
      <c r="B10" s="6"/>
      <c r="C10" s="1"/>
      <c r="D10" s="1"/>
      <c r="E10" s="4"/>
      <c r="F10" s="11"/>
      <c r="G10" s="31"/>
      <c r="H10" s="31"/>
      <c r="I10" s="113"/>
      <c r="J10" s="113"/>
      <c r="K10" s="113"/>
      <c r="L10" s="113"/>
      <c r="M10" s="113"/>
      <c r="N10" s="113"/>
      <c r="O10" s="113"/>
      <c r="AG10" s="13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</row>
    <row r="11" spans="1:50" s="12" customFormat="1" ht="15" x14ac:dyDescent="0.25">
      <c r="A11" s="82" t="s">
        <v>77</v>
      </c>
      <c r="B11" s="83" t="s">
        <v>26</v>
      </c>
      <c r="C11" s="83" t="s">
        <v>11</v>
      </c>
      <c r="D11" s="84" t="s">
        <v>4</v>
      </c>
      <c r="E11" s="85" t="s">
        <v>13</v>
      </c>
      <c r="F11" s="86" t="s">
        <v>32</v>
      </c>
      <c r="G11" s="36" t="s">
        <v>91</v>
      </c>
      <c r="H11" s="36" t="s">
        <v>92</v>
      </c>
      <c r="I11" s="114" t="s">
        <v>96</v>
      </c>
      <c r="J11" s="114" t="s">
        <v>358</v>
      </c>
      <c r="K11" s="114" t="s">
        <v>355</v>
      </c>
      <c r="L11" s="114" t="s">
        <v>624</v>
      </c>
      <c r="M11" s="114" t="s">
        <v>362</v>
      </c>
      <c r="N11" s="114" t="s">
        <v>361</v>
      </c>
      <c r="O11" s="115" t="s">
        <v>356</v>
      </c>
      <c r="P11" s="139" t="s">
        <v>94</v>
      </c>
      <c r="Q11" s="138"/>
      <c r="AG11" s="13" t="s">
        <v>96</v>
      </c>
      <c r="AH11" s="198" t="s">
        <v>77</v>
      </c>
      <c r="AI11" s="198"/>
      <c r="AJ11" s="12" t="s">
        <v>354</v>
      </c>
      <c r="AK11" s="12" t="s">
        <v>11</v>
      </c>
      <c r="AL11" s="194" t="s">
        <v>355</v>
      </c>
      <c r="AM11" s="194"/>
      <c r="AN11" s="194" t="s">
        <v>356</v>
      </c>
      <c r="AO11" s="194"/>
      <c r="AP11" s="39" t="s">
        <v>361</v>
      </c>
      <c r="AQ11" s="194" t="s">
        <v>362</v>
      </c>
      <c r="AR11" s="194"/>
      <c r="AS11" s="194" t="s">
        <v>358</v>
      </c>
      <c r="AT11" s="194"/>
      <c r="AU11" s="38"/>
      <c r="AV11" s="38"/>
      <c r="AW11" s="38"/>
      <c r="AX11" s="38"/>
    </row>
    <row r="12" spans="1:50" s="12" customFormat="1" ht="15" thickBot="1" x14ac:dyDescent="0.25">
      <c r="A12" s="107"/>
      <c r="B12" s="108"/>
      <c r="C12" s="108"/>
      <c r="D12" s="108"/>
      <c r="E12" s="109"/>
      <c r="F12" s="110"/>
      <c r="G12" s="111" t="s">
        <v>31</v>
      </c>
      <c r="H12" s="111"/>
      <c r="I12" s="111"/>
      <c r="J12" s="111"/>
      <c r="K12" s="111"/>
      <c r="L12" s="111"/>
      <c r="M12" s="111"/>
      <c r="N12" s="111"/>
      <c r="O12" s="112"/>
      <c r="AG12" s="13"/>
      <c r="AH12" s="2"/>
      <c r="AI12" s="2"/>
      <c r="AL12" s="38" t="s">
        <v>622</v>
      </c>
      <c r="AM12" s="38" t="s">
        <v>363</v>
      </c>
      <c r="AN12" s="72" t="s">
        <v>623</v>
      </c>
      <c r="AO12" s="38" t="s">
        <v>363</v>
      </c>
      <c r="AP12" s="38" t="s">
        <v>363</v>
      </c>
      <c r="AQ12" s="74" t="s">
        <v>623</v>
      </c>
      <c r="AR12" s="75" t="s">
        <v>363</v>
      </c>
      <c r="AS12" s="72" t="s">
        <v>605</v>
      </c>
      <c r="AT12" s="38" t="s">
        <v>363</v>
      </c>
      <c r="AU12" s="38"/>
      <c r="AV12" s="40" t="b">
        <v>0</v>
      </c>
      <c r="AW12" s="38"/>
      <c r="AX12" s="38"/>
    </row>
    <row r="13" spans="1:50" s="15" customFormat="1" x14ac:dyDescent="0.2">
      <c r="A13" s="190" t="str">
        <f t="shared" ref="A13" si="0">(IF(B13="","",(VLOOKUP($C$2,$AH$13:$AI$30,2,FALSE))))</f>
        <v>GD000</v>
      </c>
      <c r="B13" s="130">
        <f>IF((E13)="","",'community sensitisation'!$A$16)</f>
        <v>10001</v>
      </c>
      <c r="C13" s="77" t="str">
        <f>IF((E13)="","",+'community sensitisation'!$I$16)</f>
        <v>APWNA</v>
      </c>
      <c r="D13" s="77" t="str">
        <f>IF(('community sensitisation'!$C$2)="","",('community sensitisation'!$C$2))</f>
        <v>community sdnsitisation at the new communities</v>
      </c>
      <c r="E13" s="78">
        <f>IF(('community sensitisation'!$H$39)="","", +('community sensitisation'!$H$39))</f>
        <v>2496</v>
      </c>
      <c r="F13" s="79" t="str">
        <f>IF((E13)="","",+'community sensitisation'!$C$6)</f>
        <v>WiLDAF-ACCRA</v>
      </c>
      <c r="G13" s="80" t="str">
        <f>IF((E13)="","",('community sensitisation'!$C$5))</f>
        <v>March</v>
      </c>
      <c r="H13" s="81">
        <f>IF(E13="","",(VLOOKUP('community sensitisation'!$F$5,$AP$6:$AQ$9,2,FALSE)))</f>
        <v>1</v>
      </c>
      <c r="I13" s="141" t="str">
        <f>IF(E13="","",'community sensitisation'!$I$12)</f>
        <v>01</v>
      </c>
      <c r="J13" s="105" t="str">
        <f>IF(E13="","",(VLOOKUP('community sensitisation'!$C$4,SummaryGHS!$AS$12:$AT$51,2,FALSE)))</f>
        <v>P02</v>
      </c>
      <c r="K13" s="105" t="str">
        <f>IF(E13="","",(VLOOKUP('community sensitisation'!$C$6,SummaryGHS!$AL$12:$AM$177,2,FALSE)))</f>
        <v>A02</v>
      </c>
      <c r="L13" s="105" t="str">
        <f t="shared" ref="L13" si="1">IF(E13="","","0")</f>
        <v>0</v>
      </c>
      <c r="M13" s="105" t="str">
        <f>IF(E13="","",(VLOOKUP('community sensitisation'!$H$10,SummaryGHS!$AQ$12:$AR$151,2,FALSE)))</f>
        <v>0</v>
      </c>
      <c r="N13" s="105" t="str">
        <f>IF(E13="","",('community sensitisation'!$H$9))</f>
        <v>FR</v>
      </c>
      <c r="O13" s="106" t="str">
        <f>IF(E13="","",(VLOOKUP('community sensitisation'!$C$1,SummaryGHS!$AN$12:$AO$126,2,FALSE)))</f>
        <v>0</v>
      </c>
      <c r="P13" s="14" t="str">
        <f>IF(E13="","",(IF(AND(E13&gt;0,A13=""),"missing T1/check Acct Code",IF(AND(E13&gt;0,B13=""),"missing Account Code",IF(AND(E13&gt;0,C13=""),"missing T5",IF(AND(E13&gt;0,D13=""),"missing description",IF(AND(E13&gt;0,F13=""),"missing implementor",IF(AND(E13&gt;0,G13=""),"missing cash flow period",IF(AND(E13&gt;0,I13&lt;1),"missing 'Activity (2)' No. (T9)","")))))))))</f>
        <v/>
      </c>
      <c r="AG13" s="16" t="s">
        <v>363</v>
      </c>
      <c r="AH13" s="15" t="s">
        <v>46</v>
      </c>
      <c r="AI13" s="15" t="s">
        <v>47</v>
      </c>
      <c r="AJ13" s="15" t="s">
        <v>910</v>
      </c>
      <c r="AK13" s="15" t="s">
        <v>363</v>
      </c>
      <c r="AL13" s="72" t="s">
        <v>365</v>
      </c>
      <c r="AM13" s="72" t="s">
        <v>364</v>
      </c>
      <c r="AN13" s="72" t="s">
        <v>533</v>
      </c>
      <c r="AO13" s="72" t="s">
        <v>532</v>
      </c>
      <c r="AP13" s="38" t="s">
        <v>22</v>
      </c>
      <c r="AQ13" s="73" t="s">
        <v>941</v>
      </c>
      <c r="AR13" s="73" t="s">
        <v>945</v>
      </c>
      <c r="AS13" s="72" t="s">
        <v>606</v>
      </c>
      <c r="AT13" s="72" t="s">
        <v>410</v>
      </c>
      <c r="AU13" s="38"/>
      <c r="AV13" s="53"/>
      <c r="AW13" s="53"/>
      <c r="AX13" s="53"/>
    </row>
    <row r="14" spans="1:50" s="15" customFormat="1" x14ac:dyDescent="0.2">
      <c r="A14" s="190" t="str">
        <f t="shared" ref="A14:A72" si="2">(IF(B14="","",(VLOOKUP($C$2,$AH$13:$AI$30,2,FALSE))))</f>
        <v>GD000</v>
      </c>
      <c r="B14" s="130" t="str">
        <f>IF((E14)="","",'Girls club formation'!$A$16)</f>
        <v>10002</v>
      </c>
      <c r="C14" s="77" t="str">
        <f>IF((E14)="","",+'Girls club formation'!$I$16)</f>
        <v>APWNA</v>
      </c>
      <c r="D14" s="77" t="str">
        <f>IF(('Girls club formation'!$C$2)="","",('Girls club formation'!$C$2))</f>
        <v xml:space="preserve"> Formation of the club at the identified communities</v>
      </c>
      <c r="E14" s="78">
        <f>IF(('Girls club formation'!$H$39)="","", +('Girls club formation'!$H$39))</f>
        <v>558</v>
      </c>
      <c r="F14" s="79" t="str">
        <f>IF((E14)="","",+'Girls club formation'!$C$6)</f>
        <v>WiLDAF-ACCRA</v>
      </c>
      <c r="G14" s="80" t="str">
        <f>IF((E14)="","",('Girls club formation'!$C$5))</f>
        <v>January</v>
      </c>
      <c r="H14" s="81">
        <f>IF(E14="","",(VLOOKUP('Girls club formation'!$F$5,$AP$6:$AQ$9,2,FALSE)))</f>
        <v>0</v>
      </c>
      <c r="I14" s="141" t="str">
        <f>IF(E14="","",'Girls club formation'!$I$12)</f>
        <v>02</v>
      </c>
      <c r="J14" s="105" t="str">
        <f>IF(E14="","",(VLOOKUP('Girls club formation'!$C$4,SummaryGHS!$AS$12:$AT$51,2,FALSE)))</f>
        <v>P02</v>
      </c>
      <c r="K14" s="105" t="str">
        <f>IF(E14="","",(VLOOKUP('Girls club formation'!$C$6,SummaryGHS!$AL$12:$AM$177,2,FALSE)))</f>
        <v>A02</v>
      </c>
      <c r="L14" s="105" t="str">
        <f t="shared" ref="L14:L72" si="3">IF(E14="","","0")</f>
        <v>0</v>
      </c>
      <c r="M14" s="105" t="str">
        <f>IF(E14="","",(VLOOKUP('Girls club formation'!$H$10,SummaryGHS!$AQ$12:$AR$151,2,FALSE)))</f>
        <v>EU</v>
      </c>
      <c r="N14" s="105" t="str">
        <f>IF(E14="","",('Girls club formation'!$H$9))</f>
        <v>0</v>
      </c>
      <c r="O14" s="106" t="str">
        <f>IF(E14="","",(VLOOKUP('Girls club formation'!$C$1,SummaryGHS!$AN$12:$AO$126,2,FALSE)))</f>
        <v>ASP</v>
      </c>
      <c r="P14" s="14" t="str">
        <f>IF(E14="","",(IF(AND(E14&gt;0,A14=""),"missing T1/check Acct Code",IF(AND(E14&gt;0,B14=""),"missing Account Code",IF(AND(E14&gt;0,C14=""),"missing T5",IF(AND(E14&gt;0,D14=""),"missing description",IF(AND(E14&gt;0,F14=""),"missing implementor",IF(AND(E14&gt;0,G14=""),"missing cash flow period",IF(AND(E14&gt;0,I14&lt;1),"missing Activity No. (T9)","")))))))))</f>
        <v/>
      </c>
      <c r="AG14" s="16" t="s">
        <v>337</v>
      </c>
      <c r="AH14" s="15" t="s">
        <v>43</v>
      </c>
      <c r="AI14" s="15" t="s">
        <v>48</v>
      </c>
      <c r="AJ14" s="15" t="s">
        <v>98</v>
      </c>
      <c r="AK14" s="15" t="s">
        <v>52</v>
      </c>
      <c r="AL14" s="72" t="s">
        <v>367</v>
      </c>
      <c r="AM14" s="72" t="s">
        <v>366</v>
      </c>
      <c r="AN14" s="72" t="s">
        <v>535</v>
      </c>
      <c r="AO14" s="72" t="s">
        <v>534</v>
      </c>
      <c r="AP14" s="38" t="s">
        <v>564</v>
      </c>
      <c r="AQ14" s="73" t="s">
        <v>574</v>
      </c>
      <c r="AR14" s="73" t="s">
        <v>573</v>
      </c>
      <c r="AS14" s="72" t="s">
        <v>608</v>
      </c>
      <c r="AT14" s="72" t="s">
        <v>607</v>
      </c>
      <c r="AU14" s="38"/>
      <c r="AV14" s="53" t="s">
        <v>78</v>
      </c>
      <c r="AW14" s="53"/>
      <c r="AX14" s="53"/>
    </row>
    <row r="15" spans="1:50" s="15" customFormat="1" x14ac:dyDescent="0.2">
      <c r="A15" s="190" t="str">
        <f t="shared" si="2"/>
        <v>GD000</v>
      </c>
      <c r="B15" s="130">
        <f>IF((E15)="","",' training for leaders and mento'!$A$16)</f>
        <v>10001</v>
      </c>
      <c r="C15" s="77" t="str">
        <f>IF((E15)="","",+' training for leaders and mento'!$I$16)</f>
        <v>APWNA</v>
      </c>
      <c r="D15" s="77" t="str">
        <f>IF((' training for leaders and mento'!$C$2)="","",(' training for leaders and mento'!$C$2))</f>
        <v xml:space="preserve"> Training of club leaders and mentors on their roles and responsibilities</v>
      </c>
      <c r="E15" s="78">
        <f>IF((' training for leaders and mento'!$H$39)="","", +(' training for leaders and mento'!$H$39))</f>
        <v>10860</v>
      </c>
      <c r="F15" s="79" t="str">
        <f>IF((E15)="","",+' training for leaders and mento'!$C$6)</f>
        <v>WiLDAF-ACCRA</v>
      </c>
      <c r="G15" s="80" t="str">
        <f>IF((E15)="","",(' training for leaders and mento'!$C$5))</f>
        <v>March</v>
      </c>
      <c r="H15" s="81">
        <f>IF(E15="","",(VLOOKUP(' training for leaders and mento'!$F$5,$AP$6:$AQ$9,2,FALSE)))</f>
        <v>1</v>
      </c>
      <c r="I15" s="141" t="str">
        <f>IF(E15="","",' training for leaders and mento'!$I$12)</f>
        <v>01</v>
      </c>
      <c r="J15" s="105" t="str">
        <f>IF(E15="","",(VLOOKUP(' training for leaders and mento'!$C$4,SummaryGHS!$AS$12:$AT$51,2,FALSE)))</f>
        <v>P02</v>
      </c>
      <c r="K15" s="105" t="str">
        <f>IF(E15="","",(VLOOKUP(' training for leaders and mento'!$C$6,SummaryGHS!$AL$12:$AM$177,2,FALSE)))</f>
        <v>A02</v>
      </c>
      <c r="L15" s="105" t="str">
        <f t="shared" si="3"/>
        <v>0</v>
      </c>
      <c r="M15" s="105" t="str">
        <f>IF(E15="","",(VLOOKUP(' training for leaders and mento'!$H$10,SummaryGHS!$AQ$12:$AR$151,2,FALSE)))</f>
        <v>EU</v>
      </c>
      <c r="N15" s="105" t="str">
        <f>IF(E15="","",(' training for leaders and mento'!$H$9))</f>
        <v>EM</v>
      </c>
      <c r="O15" s="106" t="str">
        <f>IF(E15="","",(VLOOKUP(' training for leaders and mento'!$C$1,SummaryGHS!$AN$12:$AO$126,2,FALSE)))</f>
        <v>0</v>
      </c>
      <c r="P15" s="14" t="str">
        <f>IF(E15="","",(IF(AND(E15&gt;0,A15=""),"missing T1/check Acct Code",IF(AND(E15&gt;0,B15=""),"missing Account Code",IF(AND(E15&gt;0,C15=""),"missing T5",IF(AND(E15&gt;0,D15=""),"missing description",IF(AND(E15&gt;0,F15=""),"missing implementor",IF(AND(E15&gt;0,G15=""),"missing cash flow period",IF(AND(E15&gt;0,I15&lt;1),"missing Activity No. (T9)","")))))))))</f>
        <v/>
      </c>
      <c r="AG15" s="16" t="s">
        <v>338</v>
      </c>
      <c r="AH15" s="15" t="s">
        <v>49</v>
      </c>
      <c r="AI15" s="15" t="s">
        <v>50</v>
      </c>
      <c r="AJ15" s="15" t="s">
        <v>99</v>
      </c>
      <c r="AK15" s="15" t="s">
        <v>113</v>
      </c>
      <c r="AL15" s="72" t="s">
        <v>369</v>
      </c>
      <c r="AM15" s="72" t="s">
        <v>368</v>
      </c>
      <c r="AN15" s="72" t="s">
        <v>913</v>
      </c>
      <c r="AO15" s="72" t="s">
        <v>927</v>
      </c>
      <c r="AP15" s="38" t="s">
        <v>565</v>
      </c>
      <c r="AQ15" s="73" t="s">
        <v>576</v>
      </c>
      <c r="AR15" s="73" t="s">
        <v>575</v>
      </c>
      <c r="AS15" s="72" t="s">
        <v>610</v>
      </c>
      <c r="AT15" s="72" t="s">
        <v>609</v>
      </c>
      <c r="AU15" s="38"/>
      <c r="AV15" s="53" t="s">
        <v>45</v>
      </c>
      <c r="AW15" s="53"/>
      <c r="AX15" s="53"/>
    </row>
    <row r="16" spans="1:50" s="15" customFormat="1" x14ac:dyDescent="0.2">
      <c r="A16" s="190" t="str">
        <f t="shared" si="2"/>
        <v>GD000</v>
      </c>
      <c r="B16" s="130">
        <f>IF((E16)="","",' refresher training '!$A$16)</f>
        <v>10001</v>
      </c>
      <c r="C16" s="77" t="str">
        <f>IF((E16)="","",+' refresher training '!$I$16)</f>
        <v>APWNA</v>
      </c>
      <c r="D16" s="77" t="str">
        <f>IF((' refresher training '!$C$2)="","",(' refresher training '!$C$2))</f>
        <v xml:space="preserve"> Refresher training for old club leaders</v>
      </c>
      <c r="E16" s="78">
        <f>IF((' refresher training '!$H$39)="","", +(' refresher training '!$H$39))</f>
        <v>9672</v>
      </c>
      <c r="F16" s="79" t="str">
        <f>IF((E16)="","",+' refresher training '!$C$6)</f>
        <v>WiLDAF-ACCRA</v>
      </c>
      <c r="G16" s="80" t="str">
        <f>IF((E16)="","",(' refresher training '!$C$5))</f>
        <v>March</v>
      </c>
      <c r="H16" s="81">
        <f>IF(E16="","",(VLOOKUP(' refresher training '!$F$5,$AP$6:$AQ$9,2,FALSE)))</f>
        <v>1</v>
      </c>
      <c r="I16" s="141" t="str">
        <f>IF(E16="","",' refresher training '!$I$12)</f>
        <v>01</v>
      </c>
      <c r="J16" s="105" t="str">
        <f>IF(E16="","",(VLOOKUP(' refresher training '!$C$4,SummaryGHS!$AS$12:$AT$51,2,FALSE)))</f>
        <v>P02</v>
      </c>
      <c r="K16" s="105" t="str">
        <f>IF(E16="","",(VLOOKUP(' refresher training '!$C$6,SummaryGHS!$AL$12:$AM$177,2,FALSE)))</f>
        <v>A02</v>
      </c>
      <c r="L16" s="105" t="str">
        <f t="shared" si="3"/>
        <v>0</v>
      </c>
      <c r="M16" s="105" t="str">
        <f>IF(E16="","",(VLOOKUP(' refresher training '!$H$10,SummaryGHS!$AQ$12:$AR$151,2,FALSE)))</f>
        <v>EU</v>
      </c>
      <c r="N16" s="105" t="str">
        <f>IF(E16="","",(' refresher training '!$H$9))</f>
        <v>EM</v>
      </c>
      <c r="O16" s="106" t="str">
        <f>IF(E16="","",(VLOOKUP(' refresher training '!$C$1,SummaryGHS!$AN$12:$AO$126,2,FALSE)))</f>
        <v>0</v>
      </c>
      <c r="P16" s="14" t="str">
        <f t="shared" ref="P16:P72" si="4">IF(E16="","",(IF(AND(E16&gt;0,A16=""),"missing T1/check Acct Code",IF(AND(E16&gt;0,B16=""),"missing Account Code",IF(AND(E16&gt;0,C16=""),"missing T5",IF(AND(E16&gt;0,D16=""),"missing description",IF(AND(E16&gt;0,F16=""),"missing implementor",IF(AND(E16&gt;0,G16=""),"missing cash flow period",IF(AND(E16&gt;0,I16&lt;1),"missing Activity No. (T9)","")))))))))</f>
        <v/>
      </c>
      <c r="AG16" s="16" t="s">
        <v>339</v>
      </c>
      <c r="AH16" s="15" t="s">
        <v>51</v>
      </c>
      <c r="AI16" s="15" t="s">
        <v>52</v>
      </c>
      <c r="AJ16" s="15" t="s">
        <v>100</v>
      </c>
      <c r="AK16" s="15" t="s">
        <v>114</v>
      </c>
      <c r="AL16" s="38" t="s">
        <v>371</v>
      </c>
      <c r="AM16" s="38" t="s">
        <v>370</v>
      </c>
      <c r="AN16" s="72" t="s">
        <v>914</v>
      </c>
      <c r="AO16" s="38" t="s">
        <v>928</v>
      </c>
      <c r="AP16" s="38" t="s">
        <v>566</v>
      </c>
      <c r="AQ16" s="73" t="s">
        <v>578</v>
      </c>
      <c r="AR16" s="73" t="s">
        <v>577</v>
      </c>
      <c r="AS16" s="72" t="s">
        <v>612</v>
      </c>
      <c r="AT16" s="38" t="s">
        <v>611</v>
      </c>
      <c r="AU16" s="38"/>
      <c r="AV16" s="53" t="s">
        <v>79</v>
      </c>
      <c r="AW16" s="38"/>
      <c r="AX16" s="38"/>
    </row>
    <row r="17" spans="1:50" s="15" customFormat="1" x14ac:dyDescent="0.2">
      <c r="A17" s="190" t="str">
        <f t="shared" si="2"/>
        <v>GD000</v>
      </c>
      <c r="B17" s="130">
        <f>IF((E17)="","",' manual and shirts'!$A$16)</f>
        <v>10001</v>
      </c>
      <c r="C17" s="77" t="str">
        <f>IF((E17)="","",+' manual and shirts'!$I$16)</f>
        <v>APWNA</v>
      </c>
      <c r="D17" s="77" t="str">
        <f>IF((' manual and shirts'!$C$2)="","",(' manual and shirts'!$C$2))</f>
        <v xml:space="preserve">  Printing of girls club manual and Shirts to support the activities of the clubs</v>
      </c>
      <c r="E17" s="78">
        <f>IF((' manual and shirts'!$H$39)="","", +(' manual and shirts'!$H$39))</f>
        <v>13420</v>
      </c>
      <c r="F17" s="79" t="str">
        <f>IF((E17)="","",+' manual and shirts'!$C$6)</f>
        <v>WiLDAF-ACCRA</v>
      </c>
      <c r="G17" s="80" t="str">
        <f>IF((E17)="","",(' manual and shirts'!$C$5))</f>
        <v>March</v>
      </c>
      <c r="H17" s="81">
        <f>IF(E17="","",(VLOOKUP(' manual and shirts'!$F$5,$AP$6:$AQ$9,2,FALSE)))</f>
        <v>1</v>
      </c>
      <c r="I17" s="141" t="str">
        <f>IF(E17="","",' manual and shirts'!$I$12)</f>
        <v>01</v>
      </c>
      <c r="J17" s="105" t="str">
        <f>IF(E17="","",(VLOOKUP(' manual and shirts'!$C$4,SummaryGHS!$AS$12:$AT$51,2,FALSE)))</f>
        <v>P05</v>
      </c>
      <c r="K17" s="105" t="str">
        <f>IF(E17="","",(VLOOKUP(' manual and shirts'!$C$6,SummaryGHS!$AL$12:$AM$177,2,FALSE)))</f>
        <v>A02</v>
      </c>
      <c r="L17" s="105" t="str">
        <f t="shared" si="3"/>
        <v>0</v>
      </c>
      <c r="M17" s="105" t="str">
        <f>IF(E17="","",(VLOOKUP(' manual and shirts'!$H$10,SummaryGHS!$AQ$12:$AR$151,2,FALSE)))</f>
        <v>EU</v>
      </c>
      <c r="N17" s="105" t="str">
        <f>IF(E17="","",(' manual and shirts'!$H$9))</f>
        <v>EM</v>
      </c>
      <c r="O17" s="106" t="str">
        <f>IF(E17="","",(VLOOKUP(' manual and shirts'!$C$1,SummaryGHS!$AN$12:$AO$126,2,FALSE)))</f>
        <v>0</v>
      </c>
      <c r="P17" s="14" t="str">
        <f t="shared" si="4"/>
        <v/>
      </c>
      <c r="AG17" s="16" t="s">
        <v>340</v>
      </c>
      <c r="AH17" s="15" t="s">
        <v>53</v>
      </c>
      <c r="AI17" s="15" t="s">
        <v>54</v>
      </c>
      <c r="AJ17" s="15" t="s">
        <v>101</v>
      </c>
      <c r="AK17" s="15" t="s">
        <v>115</v>
      </c>
      <c r="AL17" s="38" t="s">
        <v>373</v>
      </c>
      <c r="AM17" s="38" t="s">
        <v>372</v>
      </c>
      <c r="AN17" s="72" t="s">
        <v>915</v>
      </c>
      <c r="AO17" s="38" t="s">
        <v>929</v>
      </c>
      <c r="AP17" s="38" t="s">
        <v>567</v>
      </c>
      <c r="AQ17" s="73" t="s">
        <v>580</v>
      </c>
      <c r="AR17" s="73" t="s">
        <v>579</v>
      </c>
      <c r="AS17" s="72" t="s">
        <v>613</v>
      </c>
      <c r="AT17" s="38" t="s">
        <v>412</v>
      </c>
      <c r="AU17" s="38"/>
      <c r="AV17" s="53" t="s">
        <v>80</v>
      </c>
      <c r="AW17" s="38"/>
      <c r="AX17" s="38"/>
    </row>
    <row r="18" spans="1:50" s="15" customFormat="1" x14ac:dyDescent="0.2">
      <c r="A18" s="190" t="str">
        <f t="shared" si="2"/>
        <v>GD000</v>
      </c>
      <c r="B18" s="130">
        <f>IF((E18)="","",'qtery experience sh'!$A$16)</f>
        <v>10001</v>
      </c>
      <c r="C18" s="77" t="str">
        <f>IF((E18)="","",+'qtery experience sh'!$I$16)</f>
        <v>APWND</v>
      </c>
      <c r="D18" s="77" t="str">
        <f>IF(('qtery experience sh'!$C$2)="","",('qtery experience sh'!$C$2))</f>
        <v xml:space="preserve"> Quarterly experience sharing workshop for leaders</v>
      </c>
      <c r="E18" s="78">
        <f>IF(('qtery experience sh'!$H$39)="","", +('qtery experience sh'!$H$39))</f>
        <v>23960</v>
      </c>
      <c r="F18" s="79" t="str">
        <f>IF((E18)="","",+'qtery experience sh'!$C$6)</f>
        <v>WiLDAF-ACCRA</v>
      </c>
      <c r="G18" s="80" t="str">
        <f>IF((E18)="","",('qtery experience sh'!$C$5))</f>
        <v>March</v>
      </c>
      <c r="H18" s="81">
        <f>IF(E18="","",(VLOOKUP('qtery experience sh'!$F$5,$AP$6:$AQ$9,2,FALSE)))</f>
        <v>1</v>
      </c>
      <c r="I18" s="141" t="str">
        <f>IF(E18="","",'qtery experience sh'!$I$12)</f>
        <v>01</v>
      </c>
      <c r="J18" s="105" t="str">
        <f>IF(E18="","",(VLOOKUP('qtery experience sh'!$C$4,SummaryGHS!$AS$12:$AT$51,2,FALSE)))</f>
        <v>P02</v>
      </c>
      <c r="K18" s="105" t="str">
        <f>IF(E18="","",(VLOOKUP('qtery experience sh'!$C$6,SummaryGHS!$AL$12:$AM$177,2,FALSE)))</f>
        <v>A02</v>
      </c>
      <c r="L18" s="105" t="str">
        <f t="shared" si="3"/>
        <v>0</v>
      </c>
      <c r="M18" s="105" t="str">
        <f>IF(E18="","",(VLOOKUP('qtery experience sh'!$H$10,SummaryGHS!$AQ$12:$AR$151,2,FALSE)))</f>
        <v>EU</v>
      </c>
      <c r="N18" s="105" t="str">
        <f>IF(E18="","",('qtery experience sh'!$H$9))</f>
        <v>EM</v>
      </c>
      <c r="O18" s="106" t="str">
        <f>IF(E18="","",(VLOOKUP('qtery experience sh'!$C$1,SummaryGHS!$AN$12:$AO$126,2,FALSE)))</f>
        <v>0</v>
      </c>
      <c r="P18" s="14" t="str">
        <f t="shared" si="4"/>
        <v/>
      </c>
      <c r="AG18" s="16" t="s">
        <v>341</v>
      </c>
      <c r="AH18" s="15" t="s">
        <v>55</v>
      </c>
      <c r="AI18" s="15" t="s">
        <v>56</v>
      </c>
      <c r="AJ18" s="15" t="s">
        <v>102</v>
      </c>
      <c r="AK18" s="15" t="s">
        <v>116</v>
      </c>
      <c r="AL18" s="38" t="s">
        <v>375</v>
      </c>
      <c r="AM18" s="38" t="s">
        <v>374</v>
      </c>
      <c r="AN18" s="72" t="s">
        <v>537</v>
      </c>
      <c r="AO18" s="38" t="s">
        <v>536</v>
      </c>
      <c r="AP18" s="38" t="s">
        <v>568</v>
      </c>
      <c r="AQ18" s="73" t="s">
        <v>582</v>
      </c>
      <c r="AR18" s="73" t="s">
        <v>581</v>
      </c>
      <c r="AS18" s="72" t="s">
        <v>615</v>
      </c>
      <c r="AT18" s="38" t="s">
        <v>614</v>
      </c>
      <c r="AU18" s="38"/>
      <c r="AV18" s="53" t="s">
        <v>81</v>
      </c>
      <c r="AW18" s="38"/>
      <c r="AX18" s="38"/>
    </row>
    <row r="19" spans="1:50" s="15" customFormat="1" x14ac:dyDescent="0.2">
      <c r="A19" s="190" t="str">
        <f t="shared" si="2"/>
        <v>GD000</v>
      </c>
      <c r="B19" s="130">
        <f>IF((E19)="","",' community forum'!$A$16)</f>
        <v>10001</v>
      </c>
      <c r="C19" s="77" t="str">
        <f>IF((E19)="","",+' community forum'!$I$16)</f>
        <v>APWNA</v>
      </c>
      <c r="D19" s="77" t="str">
        <f>IF((' community forum'!$C$2)="","",(' community forum'!$C$2))</f>
        <v xml:space="preserve"> Yearly community forum at each community</v>
      </c>
      <c r="E19" s="78">
        <f>IF((' community forum'!$H$39)="","", +(' community forum'!$H$39))</f>
        <v>4731</v>
      </c>
      <c r="F19" s="79" t="str">
        <f>IF((E19)="","",+' community forum'!$C$6)</f>
        <v>WiLDAF-ACCRA</v>
      </c>
      <c r="G19" s="80" t="str">
        <f>IF((E19)="","",(' community forum'!$C$5))</f>
        <v>March</v>
      </c>
      <c r="H19" s="81">
        <f>IF(E19="","",(VLOOKUP(' community forum'!$F$5,$AP$6:$AQ$9,2,FALSE)))</f>
        <v>1</v>
      </c>
      <c r="I19" s="141" t="str">
        <f>IF(E19="","",' community forum'!$I$12)</f>
        <v>01</v>
      </c>
      <c r="J19" s="105" t="str">
        <f>IF(E19="","",(VLOOKUP(' community forum'!$C$4,SummaryGHS!$AS$12:$AT$51,2,FALSE)))</f>
        <v>P05</v>
      </c>
      <c r="K19" s="105" t="str">
        <f>IF(E19="","",(VLOOKUP(' community forum'!$C$6,SummaryGHS!$AL$12:$AM$177,2,FALSE)))</f>
        <v>A02</v>
      </c>
      <c r="L19" s="105" t="str">
        <f t="shared" si="3"/>
        <v>0</v>
      </c>
      <c r="M19" s="105" t="str">
        <f>IF(E19="","",(VLOOKUP(' community forum'!$H$10,SummaryGHS!$AQ$12:$AR$151,2,FALSE)))</f>
        <v>EU</v>
      </c>
      <c r="N19" s="105" t="str">
        <f>IF(E19="","",(' community forum'!$H$9))</f>
        <v>EM</v>
      </c>
      <c r="O19" s="106" t="str">
        <f>IF(E19="","",(VLOOKUP(' community forum'!$C$1,SummaryGHS!$AN$12:$AO$126,2,FALSE)))</f>
        <v>0</v>
      </c>
      <c r="P19" s="14" t="str">
        <f t="shared" si="4"/>
        <v/>
      </c>
      <c r="AG19" s="16" t="s">
        <v>342</v>
      </c>
      <c r="AH19" s="15" t="s">
        <v>57</v>
      </c>
      <c r="AI19" s="15" t="s">
        <v>58</v>
      </c>
      <c r="AJ19" s="15" t="s">
        <v>103</v>
      </c>
      <c r="AK19" s="15" t="s">
        <v>117</v>
      </c>
      <c r="AL19" s="38" t="s">
        <v>377</v>
      </c>
      <c r="AM19" s="38" t="s">
        <v>376</v>
      </c>
      <c r="AN19" s="72" t="s">
        <v>539</v>
      </c>
      <c r="AO19" s="38" t="s">
        <v>538</v>
      </c>
      <c r="AP19" s="38" t="s">
        <v>569</v>
      </c>
      <c r="AQ19" s="73" t="s">
        <v>584</v>
      </c>
      <c r="AR19" s="73" t="s">
        <v>583</v>
      </c>
      <c r="AS19" s="72" t="s">
        <v>617</v>
      </c>
      <c r="AT19" s="38" t="s">
        <v>616</v>
      </c>
      <c r="AU19" s="38"/>
      <c r="AV19" s="53" t="s">
        <v>82</v>
      </c>
      <c r="AW19" s="38"/>
      <c r="AX19" s="38"/>
    </row>
    <row r="20" spans="1:50" s="15" customFormat="1" x14ac:dyDescent="0.2">
      <c r="A20" s="190" t="str">
        <f t="shared" si="2"/>
        <v>GD000</v>
      </c>
      <c r="B20" s="130">
        <f>IF((E20)="","",'engagement meeting'!$A$16)</f>
        <v>10001</v>
      </c>
      <c r="C20" s="77" t="str">
        <f>IF((E20)="","",+'engagement meeting'!$I$16)</f>
        <v>APWNA</v>
      </c>
      <c r="D20" s="77" t="str">
        <f>IF(('engagement meeting'!$C$2)="","",('engagement meeting'!$C$2))</f>
        <v xml:space="preserve"> engagement  meetings with stakeholders at the district capitals</v>
      </c>
      <c r="E20" s="78">
        <f>IF(('engagement meeting'!$H$39)="","", +('engagement meeting'!$H$39))</f>
        <v>3010</v>
      </c>
      <c r="F20" s="79" t="str">
        <f>IF((E20)="","",+'engagement meeting'!$C$6)</f>
        <v>WiLDAF-ACCRA</v>
      </c>
      <c r="G20" s="80" t="str">
        <f>IF((E20)="","",('engagement meeting'!$C$5))</f>
        <v>March</v>
      </c>
      <c r="H20" s="81">
        <f>IF(E20="","",(VLOOKUP('engagement meeting'!$F$5,$AP$6:$AQ$9,2,FALSE)))</f>
        <v>1</v>
      </c>
      <c r="I20" s="141" t="str">
        <f>IF(E20="","",'engagement meeting'!$I$12)</f>
        <v>01</v>
      </c>
      <c r="J20" s="105" t="str">
        <f>IF(E20="","",(VLOOKUP('engagement meeting'!$C$4,SummaryGHS!$AS$12:$AT$51,2,FALSE)))</f>
        <v>P02</v>
      </c>
      <c r="K20" s="105" t="str">
        <f>IF(E20="","",(VLOOKUP('engagement meeting'!$C$6,SummaryGHS!$AL$12:$AM$177,2,FALSE)))</f>
        <v>A02</v>
      </c>
      <c r="L20" s="105" t="str">
        <f t="shared" si="3"/>
        <v>0</v>
      </c>
      <c r="M20" s="105" t="str">
        <f>IF(E20="","",(VLOOKUP('engagement meeting'!$H$10,SummaryGHS!$AQ$12:$AR$151,2,FALSE)))</f>
        <v>EU</v>
      </c>
      <c r="N20" s="105" t="str">
        <f>IF(E20="","",('engagement meeting'!$H$9))</f>
        <v>EM</v>
      </c>
      <c r="O20" s="106" t="str">
        <f>IF(E20="","",(VLOOKUP('engagement meeting'!$C$1,SummaryGHS!$AN$12:$AO$126,2,FALSE)))</f>
        <v>0</v>
      </c>
      <c r="P20" s="14" t="str">
        <f t="shared" si="4"/>
        <v/>
      </c>
      <c r="AG20" s="16" t="s">
        <v>343</v>
      </c>
      <c r="AH20" s="15" t="s">
        <v>59</v>
      </c>
      <c r="AI20" s="15" t="s">
        <v>60</v>
      </c>
      <c r="AJ20" s="15" t="s">
        <v>104</v>
      </c>
      <c r="AK20" s="15" t="s">
        <v>118</v>
      </c>
      <c r="AL20" s="38" t="s">
        <v>379</v>
      </c>
      <c r="AM20" s="38" t="s">
        <v>378</v>
      </c>
      <c r="AN20" s="72" t="s">
        <v>541</v>
      </c>
      <c r="AO20" s="38" t="s">
        <v>540</v>
      </c>
      <c r="AP20" s="38" t="s">
        <v>570</v>
      </c>
      <c r="AQ20" s="73" t="s">
        <v>586</v>
      </c>
      <c r="AR20" s="73" t="s">
        <v>585</v>
      </c>
      <c r="AS20" s="72" t="s">
        <v>618</v>
      </c>
      <c r="AT20" s="38" t="s">
        <v>414</v>
      </c>
      <c r="AU20" s="38"/>
      <c r="AV20" s="53" t="s">
        <v>83</v>
      </c>
      <c r="AW20" s="38"/>
      <c r="AX20" s="38"/>
    </row>
    <row r="21" spans="1:50" s="15" customFormat="1" x14ac:dyDescent="0.2">
      <c r="A21" s="190" t="str">
        <f t="shared" si="2"/>
        <v>GD000</v>
      </c>
      <c r="B21" s="130">
        <f>IF((E21)="","",Games!$A$16)</f>
        <v>10001</v>
      </c>
      <c r="C21" s="77" t="str">
        <f>IF((E21)="","",+Games!$I$16)</f>
        <v>APWNA</v>
      </c>
      <c r="D21" s="77" t="str">
        <f>IF((Games!$C$2)="","",(Games!$C$2))</f>
        <v xml:space="preserve"> End of year games competitions at the district leve</v>
      </c>
      <c r="E21" s="78">
        <f>IF((Games!$H$39)="","", +(Games!$H$39))</f>
        <v>2048</v>
      </c>
      <c r="F21" s="79" t="str">
        <f>IF((E21)="","",+Games!$C$6)</f>
        <v>WiLDAF-ACCRA</v>
      </c>
      <c r="G21" s="80" t="str">
        <f>IF((E21)="","",(Games!$C$5))</f>
        <v>March</v>
      </c>
      <c r="H21" s="81">
        <f>IF(E21="","",(VLOOKUP(Games!$F$5,$AP$6:$AQ$9,2,FALSE)))</f>
        <v>1</v>
      </c>
      <c r="I21" s="141" t="str">
        <f>IF(E21="","",Games!$I$12)</f>
        <v>01</v>
      </c>
      <c r="J21" s="105" t="str">
        <f>IF(E21="","",(VLOOKUP(Games!$C$4,SummaryGHS!$AS$12:$AT$51,2,FALSE)))</f>
        <v>P06</v>
      </c>
      <c r="K21" s="105" t="str">
        <f>IF(E21="","",(VLOOKUP(Games!$C$6,SummaryGHS!$AL$12:$AM$177,2,FALSE)))</f>
        <v>A02</v>
      </c>
      <c r="L21" s="105" t="str">
        <f t="shared" si="3"/>
        <v>0</v>
      </c>
      <c r="M21" s="105" t="str">
        <f>IF(E21="","",(VLOOKUP(Games!$H$10,SummaryGHS!$AQ$12:$AR$151,2,FALSE)))</f>
        <v>EU</v>
      </c>
      <c r="N21" s="105" t="str">
        <f>IF(E21="","",(Games!$H$9))</f>
        <v>EM</v>
      </c>
      <c r="O21" s="106" t="str">
        <f>IF(E21="","",(VLOOKUP(Games!$C$1,SummaryGHS!$AN$12:$AO$126,2,FALSE)))</f>
        <v>0</v>
      </c>
      <c r="P21" s="14" t="str">
        <f t="shared" si="4"/>
        <v/>
      </c>
      <c r="AG21" s="16" t="s">
        <v>344</v>
      </c>
      <c r="AH21" s="15" t="s">
        <v>61</v>
      </c>
      <c r="AI21" s="15" t="s">
        <v>62</v>
      </c>
      <c r="AJ21" s="15" t="s">
        <v>105</v>
      </c>
      <c r="AK21" s="15" t="s">
        <v>119</v>
      </c>
      <c r="AL21" s="38" t="s">
        <v>381</v>
      </c>
      <c r="AM21" s="38" t="s">
        <v>380</v>
      </c>
      <c r="AN21" s="72" t="s">
        <v>543</v>
      </c>
      <c r="AO21" s="38" t="s">
        <v>542</v>
      </c>
      <c r="AP21" s="38" t="s">
        <v>571</v>
      </c>
      <c r="AQ21" s="73" t="s">
        <v>588</v>
      </c>
      <c r="AR21" s="73" t="s">
        <v>587</v>
      </c>
      <c r="AS21" s="72" t="s">
        <v>619</v>
      </c>
      <c r="AT21" s="38" t="s">
        <v>416</v>
      </c>
      <c r="AU21" s="38"/>
      <c r="AV21" s="53" t="s">
        <v>84</v>
      </c>
      <c r="AW21" s="38"/>
      <c r="AX21" s="38"/>
    </row>
    <row r="22" spans="1:50" s="15" customFormat="1" x14ac:dyDescent="0.2">
      <c r="A22" s="190" t="str">
        <f t="shared" si="2"/>
        <v/>
      </c>
      <c r="B22" s="130" t="str">
        <f>IF((E22)="","",'Activity (10)'!$A$16)</f>
        <v/>
      </c>
      <c r="C22" s="77" t="str">
        <f>IF((E22)="","",+'Activity (10)'!$I$16)</f>
        <v/>
      </c>
      <c r="D22" s="77" t="str">
        <f>IF(('Activity (10)'!$C$2)="","",('Activity (10)'!$C$2))</f>
        <v/>
      </c>
      <c r="E22" s="78" t="str">
        <f>IF(('Activity (10)'!$H$39)="","", +('Activity (10)'!$H$39))</f>
        <v/>
      </c>
      <c r="F22" s="79" t="str">
        <f>IF((E22)="","",+'Activity (10)'!$C$6)</f>
        <v/>
      </c>
      <c r="G22" s="80" t="str">
        <f>IF((E22)="","",('Activity (10)'!$C$5))</f>
        <v/>
      </c>
      <c r="H22" s="81" t="str">
        <f>IF(E22="","",(VLOOKUP('Activity (10)'!$F$5,$AP$6:$AQ$9,2,FALSE)))</f>
        <v/>
      </c>
      <c r="I22" s="141" t="str">
        <f>IF(E22="","",'Activity (10)'!$I$12)</f>
        <v/>
      </c>
      <c r="J22" s="105" t="str">
        <f>IF(E22="","",(VLOOKUP('Activity (10)'!$C$4,SummaryGHS!$AS$12:$AT$51,2,FALSE)))</f>
        <v/>
      </c>
      <c r="K22" s="105" t="str">
        <f>IF(E22="","",(VLOOKUP('Activity (10)'!$C$6,SummaryGHS!$AL$12:$AM$177,2,FALSE)))</f>
        <v/>
      </c>
      <c r="L22" s="105" t="str">
        <f t="shared" si="3"/>
        <v/>
      </c>
      <c r="M22" s="105" t="str">
        <f>IF(E22="","",(VLOOKUP('Activity (10)'!$H$10,SummaryGHS!$AQ$12:$AR$151,2,FALSE)))</f>
        <v/>
      </c>
      <c r="N22" s="105" t="str">
        <f>IF(E22="","",('Activity (10)'!$H$9))</f>
        <v/>
      </c>
      <c r="O22" s="106" t="str">
        <f>IF(E22="","",(VLOOKUP('Activity (10)'!$C$1,SummaryGHS!$AN$12:$AO$126,2,FALSE)))</f>
        <v/>
      </c>
      <c r="P22" s="14" t="str">
        <f t="shared" si="4"/>
        <v/>
      </c>
      <c r="AG22" s="16" t="s">
        <v>345</v>
      </c>
      <c r="AH22" s="15" t="s">
        <v>63</v>
      </c>
      <c r="AI22" s="15" t="s">
        <v>64</v>
      </c>
      <c r="AJ22" s="15" t="s">
        <v>106</v>
      </c>
      <c r="AK22" s="15" t="s">
        <v>120</v>
      </c>
      <c r="AL22" s="38" t="s">
        <v>383</v>
      </c>
      <c r="AM22" s="38" t="s">
        <v>382</v>
      </c>
      <c r="AN22" s="72" t="s">
        <v>916</v>
      </c>
      <c r="AO22" s="38" t="s">
        <v>930</v>
      </c>
      <c r="AP22" s="38" t="s">
        <v>572</v>
      </c>
      <c r="AQ22" s="73" t="s">
        <v>590</v>
      </c>
      <c r="AR22" s="73" t="s">
        <v>589</v>
      </c>
      <c r="AS22" s="72" t="s">
        <v>621</v>
      </c>
      <c r="AT22" s="38" t="s">
        <v>620</v>
      </c>
      <c r="AU22" s="38"/>
      <c r="AV22" s="53" t="s">
        <v>85</v>
      </c>
      <c r="AW22" s="38"/>
      <c r="AX22" s="38"/>
    </row>
    <row r="23" spans="1:50" s="15" customFormat="1" x14ac:dyDescent="0.2">
      <c r="A23" s="190" t="str">
        <f t="shared" si="2"/>
        <v/>
      </c>
      <c r="B23" s="130" t="str">
        <f>IF((E23)="","",'Activity (11)'!$A$16)</f>
        <v/>
      </c>
      <c r="C23" s="77" t="str">
        <f>IF((E23)="","",+'Activity (11)'!$I$16)</f>
        <v/>
      </c>
      <c r="D23" s="77" t="str">
        <f>IF(('Activity (11)'!$C$2)="","",('Activity (11)'!$C$2))</f>
        <v/>
      </c>
      <c r="E23" s="78" t="str">
        <f>IF(('Activity (11)'!$H$39)="","", +('Activity (11)'!$H$39))</f>
        <v/>
      </c>
      <c r="F23" s="79" t="str">
        <f>IF((E23)="","",+'Activity (11)'!$C$6)</f>
        <v/>
      </c>
      <c r="G23" s="80" t="str">
        <f>IF((E23)="","",('Activity (11)'!$C$5))</f>
        <v/>
      </c>
      <c r="H23" s="81" t="str">
        <f>IF(E23="","",(VLOOKUP('Activity (11)'!$F$5,$AP$6:$AQ$9,2,FALSE)))</f>
        <v/>
      </c>
      <c r="I23" s="141" t="str">
        <f>IF(E23="","",'Activity (11)'!$I$12)</f>
        <v/>
      </c>
      <c r="J23" s="105" t="str">
        <f>IF(E23="","",(VLOOKUP('Activity (11)'!$C$4,SummaryGHS!$AS$12:$AT$51,2,FALSE)))</f>
        <v/>
      </c>
      <c r="K23" s="105" t="str">
        <f>IF(E23="","",(VLOOKUP('Activity (11)'!$C$6,SummaryGHS!$AL$12:$AM$177,2,FALSE)))</f>
        <v/>
      </c>
      <c r="L23" s="105" t="str">
        <f t="shared" si="3"/>
        <v/>
      </c>
      <c r="M23" s="105" t="str">
        <f>IF(E23="","",(VLOOKUP('Activity (11)'!$H$10,SummaryGHS!$AQ$12:$AR$151,2,FALSE)))</f>
        <v/>
      </c>
      <c r="N23" s="105" t="str">
        <f>IF(E23="","",('Activity (11)'!$H$9))</f>
        <v/>
      </c>
      <c r="O23" s="106" t="str">
        <f>IF(E23="","",(VLOOKUP('Activity (11)'!$C$1,SummaryGHS!$AN$12:$AO$126,2,FALSE)))</f>
        <v/>
      </c>
      <c r="P23" s="14" t="str">
        <f t="shared" si="4"/>
        <v/>
      </c>
      <c r="AG23" s="16" t="s">
        <v>346</v>
      </c>
      <c r="AH23" s="15" t="s">
        <v>65</v>
      </c>
      <c r="AI23" s="15" t="s">
        <v>66</v>
      </c>
      <c r="AJ23" s="15" t="s">
        <v>107</v>
      </c>
      <c r="AK23" s="15" t="s">
        <v>121</v>
      </c>
      <c r="AL23" s="38" t="s">
        <v>385</v>
      </c>
      <c r="AM23" s="38" t="s">
        <v>384</v>
      </c>
      <c r="AN23" s="72" t="s">
        <v>545</v>
      </c>
      <c r="AO23" s="38" t="s">
        <v>544</v>
      </c>
      <c r="AP23" s="38"/>
      <c r="AQ23" s="73" t="s">
        <v>592</v>
      </c>
      <c r="AR23" s="73" t="s">
        <v>591</v>
      </c>
      <c r="AS23" s="38"/>
      <c r="AT23" s="38"/>
      <c r="AU23" s="38"/>
      <c r="AV23" s="53" t="s">
        <v>44</v>
      </c>
      <c r="AW23" s="38"/>
      <c r="AX23" s="38"/>
    </row>
    <row r="24" spans="1:50" s="15" customFormat="1" x14ac:dyDescent="0.2">
      <c r="A24" s="190" t="str">
        <f t="shared" si="2"/>
        <v/>
      </c>
      <c r="B24" s="130" t="str">
        <f>IF((E24)="","",'Activity (12)'!$A$16)</f>
        <v/>
      </c>
      <c r="C24" s="77" t="str">
        <f>IF((E24)="","",+'Activity (12)'!$I$16)</f>
        <v/>
      </c>
      <c r="D24" s="77" t="str">
        <f>IF(('Activity (12)'!$C$2)="","",('Activity (12)'!$C$2))</f>
        <v/>
      </c>
      <c r="E24" s="78" t="str">
        <f>IF(('Activity (12)'!$H$39)="","", +('Activity (12)'!$H$39))</f>
        <v/>
      </c>
      <c r="F24" s="79" t="str">
        <f>IF((E24)="","",+'Activity (12)'!$C$6)</f>
        <v/>
      </c>
      <c r="G24" s="80" t="str">
        <f>IF((E24)="","",('Activity (12)'!$C$5))</f>
        <v/>
      </c>
      <c r="H24" s="81" t="str">
        <f>IF(E24="","",(VLOOKUP('Activity (12)'!$F$5,$AP$6:$AQ$9,2,FALSE)))</f>
        <v/>
      </c>
      <c r="I24" s="141" t="str">
        <f>IF(E24="","",'Activity (12)'!$I$12)</f>
        <v/>
      </c>
      <c r="J24" s="105" t="str">
        <f>IF(E24="","",(VLOOKUP('Activity (12)'!$C$4,SummaryGHS!$AS$12:$AT$51,2,FALSE)))</f>
        <v/>
      </c>
      <c r="K24" s="105" t="str">
        <f>IF(E24="","",(VLOOKUP('Activity (12)'!$C$6,SummaryGHS!$AL$12:$AM$177,2,FALSE)))</f>
        <v/>
      </c>
      <c r="L24" s="105" t="str">
        <f t="shared" si="3"/>
        <v/>
      </c>
      <c r="M24" s="105" t="str">
        <f>IF(E24="","",(VLOOKUP('Activity (12)'!$H$10,SummaryGHS!$AQ$12:$AR$151,2,FALSE)))</f>
        <v/>
      </c>
      <c r="N24" s="105" t="str">
        <f>IF(E24="","",('Activity (12)'!$H$9))</f>
        <v/>
      </c>
      <c r="O24" s="106" t="str">
        <f>IF(E24="","",(VLOOKUP('Activity (12)'!$C$1,SummaryGHS!$AN$12:$AO$126,2,FALSE)))</f>
        <v/>
      </c>
      <c r="P24" s="14" t="str">
        <f t="shared" si="4"/>
        <v/>
      </c>
      <c r="AG24" s="16" t="s">
        <v>347</v>
      </c>
      <c r="AH24" s="15" t="s">
        <v>67</v>
      </c>
      <c r="AI24" s="15" t="s">
        <v>68</v>
      </c>
      <c r="AJ24" s="15" t="s">
        <v>108</v>
      </c>
      <c r="AK24" s="15" t="s">
        <v>122</v>
      </c>
      <c r="AL24" s="38" t="s">
        <v>387</v>
      </c>
      <c r="AM24" s="38" t="s">
        <v>386</v>
      </c>
      <c r="AN24" s="72" t="s">
        <v>547</v>
      </c>
      <c r="AO24" s="38" t="s">
        <v>546</v>
      </c>
      <c r="AP24" s="38"/>
      <c r="AQ24" s="73" t="s">
        <v>594</v>
      </c>
      <c r="AR24" s="73" t="s">
        <v>593</v>
      </c>
      <c r="AS24" s="38"/>
      <c r="AT24" s="38"/>
      <c r="AU24" s="38"/>
      <c r="AV24" s="53" t="s">
        <v>86</v>
      </c>
      <c r="AW24" s="38"/>
      <c r="AX24" s="38"/>
    </row>
    <row r="25" spans="1:50" s="15" customFormat="1" x14ac:dyDescent="0.2">
      <c r="A25" s="190" t="str">
        <f t="shared" si="2"/>
        <v/>
      </c>
      <c r="B25" s="130" t="str">
        <f>IF((E25)="","",'Activity (13)'!$A$16)</f>
        <v/>
      </c>
      <c r="C25" s="77" t="str">
        <f>IF((E25)="","",+'Activity (13)'!$I$16)</f>
        <v/>
      </c>
      <c r="D25" s="77" t="str">
        <f>IF(('Activity (13)'!$C$2)="","",('Activity (13)'!$C$2))</f>
        <v/>
      </c>
      <c r="E25" s="78" t="str">
        <f>IF(('Activity (13)'!$H$39)="","", +('Activity (13)'!$H$39))</f>
        <v/>
      </c>
      <c r="F25" s="79" t="str">
        <f>IF((E25)="","",+'Activity (13)'!$C$6)</f>
        <v/>
      </c>
      <c r="G25" s="80" t="str">
        <f>IF((E25)="","",('Activity (13)'!$C$5))</f>
        <v/>
      </c>
      <c r="H25" s="81" t="str">
        <f>IF(E25="","",(VLOOKUP('Activity (13)'!$F$5,$AP$6:$AQ$9,2,FALSE)))</f>
        <v/>
      </c>
      <c r="I25" s="141" t="str">
        <f>IF(E25="","",'Activity (13)'!$I$12)</f>
        <v/>
      </c>
      <c r="J25" s="105" t="str">
        <f>IF(E25="","",(VLOOKUP('Activity (13)'!$C$4,SummaryGHS!$AS$12:$AT$51,2,FALSE)))</f>
        <v/>
      </c>
      <c r="K25" s="105" t="str">
        <f>IF(E25="","",(VLOOKUP('Activity (13)'!$C$6,SummaryGHS!$AL$12:$AM$177,2,FALSE)))</f>
        <v/>
      </c>
      <c r="L25" s="105" t="str">
        <f t="shared" si="3"/>
        <v/>
      </c>
      <c r="M25" s="105" t="str">
        <f>IF(E25="","",(VLOOKUP('Activity (13)'!$H$10,SummaryGHS!$AQ$12:$AR$151,2,FALSE)))</f>
        <v/>
      </c>
      <c r="N25" s="105" t="str">
        <f>IF(E25="","",('Activity (13)'!$H$9))</f>
        <v/>
      </c>
      <c r="O25" s="106" t="str">
        <f>IF(E25="","",(VLOOKUP('Activity (13)'!$C$1,SummaryGHS!$AN$12:$AO$126,2,FALSE)))</f>
        <v/>
      </c>
      <c r="P25" s="14" t="str">
        <f t="shared" si="4"/>
        <v/>
      </c>
      <c r="AG25" s="16" t="s">
        <v>348</v>
      </c>
      <c r="AH25" s="15" t="s">
        <v>69</v>
      </c>
      <c r="AI25" s="15" t="s">
        <v>70</v>
      </c>
      <c r="AJ25" s="15" t="s">
        <v>109</v>
      </c>
      <c r="AK25" s="15" t="s">
        <v>123</v>
      </c>
      <c r="AL25" s="38" t="s">
        <v>389</v>
      </c>
      <c r="AM25" s="38" t="s">
        <v>388</v>
      </c>
      <c r="AN25" s="72" t="s">
        <v>549</v>
      </c>
      <c r="AO25" s="38" t="s">
        <v>548</v>
      </c>
      <c r="AP25" s="38"/>
      <c r="AQ25" s="73" t="s">
        <v>596</v>
      </c>
      <c r="AR25" s="73" t="s">
        <v>595</v>
      </c>
      <c r="AS25" s="38"/>
      <c r="AT25" s="38"/>
      <c r="AU25" s="38"/>
      <c r="AV25" s="53" t="s">
        <v>87</v>
      </c>
      <c r="AW25" s="38"/>
      <c r="AX25" s="38"/>
    </row>
    <row r="26" spans="1:50" s="15" customFormat="1" x14ac:dyDescent="0.2">
      <c r="A26" s="190" t="str">
        <f t="shared" si="2"/>
        <v/>
      </c>
      <c r="B26" s="130" t="str">
        <f>IF((E26)="","",'Activity (14)'!$A$16)</f>
        <v/>
      </c>
      <c r="C26" s="77" t="str">
        <f>IF((E26)="","",+'Activity (14)'!$I$16)</f>
        <v/>
      </c>
      <c r="D26" s="77" t="str">
        <f>IF(('Activity (14)'!$C$2)="","",('Activity (14)'!$C$2))</f>
        <v/>
      </c>
      <c r="E26" s="78" t="str">
        <f>IF(('Activity (14)'!$H$39)="","", +('Activity (14)'!$H$39))</f>
        <v/>
      </c>
      <c r="F26" s="79" t="str">
        <f>IF((E26)="","",+'Activity (14)'!$C$6)</f>
        <v/>
      </c>
      <c r="G26" s="80" t="str">
        <f>IF((E26)="","",('Activity (14)'!$C$5))</f>
        <v/>
      </c>
      <c r="H26" s="81" t="str">
        <f>IF(E26="","",(VLOOKUP('Activity (14)'!$F$5,$AP$6:$AQ$9,2,FALSE)))</f>
        <v/>
      </c>
      <c r="I26" s="141" t="str">
        <f>IF(E26="","",'Activity (14)'!$I$12)</f>
        <v/>
      </c>
      <c r="J26" s="105" t="str">
        <f>IF(E26="","",(VLOOKUP('Activity (14)'!$C$4,SummaryGHS!$AS$12:$AT$51,2,FALSE)))</f>
        <v/>
      </c>
      <c r="K26" s="105" t="str">
        <f>IF(E26="","",(VLOOKUP('Activity (14)'!$C$6,SummaryGHS!$AL$12:$AM$177,2,FALSE)))</f>
        <v/>
      </c>
      <c r="L26" s="105" t="str">
        <f t="shared" si="3"/>
        <v/>
      </c>
      <c r="M26" s="105" t="str">
        <f>IF(E26="","",(VLOOKUP('Activity (14)'!$H$10,SummaryGHS!$AQ$12:$AR$151,2,FALSE)))</f>
        <v/>
      </c>
      <c r="N26" s="105" t="str">
        <f>IF(E26="","",('Activity (14)'!$H$9))</f>
        <v/>
      </c>
      <c r="O26" s="106" t="str">
        <f>IF(E26="","",(VLOOKUP('Activity (14)'!$C$1,SummaryGHS!$AN$12:$AO$126,2,FALSE)))</f>
        <v/>
      </c>
      <c r="P26" s="14" t="str">
        <f t="shared" si="4"/>
        <v/>
      </c>
      <c r="AG26" s="16" t="s">
        <v>349</v>
      </c>
      <c r="AH26" s="15" t="s">
        <v>71</v>
      </c>
      <c r="AI26" s="15" t="s">
        <v>72</v>
      </c>
      <c r="AJ26" s="15" t="s">
        <v>110</v>
      </c>
      <c r="AK26" s="15" t="s">
        <v>124</v>
      </c>
      <c r="AL26" s="38" t="s">
        <v>391</v>
      </c>
      <c r="AM26" s="38" t="s">
        <v>390</v>
      </c>
      <c r="AN26" s="72" t="s">
        <v>917</v>
      </c>
      <c r="AO26" s="38" t="s">
        <v>931</v>
      </c>
      <c r="AP26" s="38"/>
      <c r="AQ26" s="73" t="s">
        <v>942</v>
      </c>
      <c r="AR26" s="73" t="s">
        <v>946</v>
      </c>
      <c r="AS26" s="38"/>
      <c r="AT26" s="38"/>
      <c r="AU26" s="38"/>
      <c r="AV26" s="38"/>
      <c r="AW26" s="38"/>
      <c r="AX26" s="38"/>
    </row>
    <row r="27" spans="1:50" s="15" customFormat="1" x14ac:dyDescent="0.2">
      <c r="A27" s="190" t="str">
        <f t="shared" si="2"/>
        <v/>
      </c>
      <c r="B27" s="130" t="str">
        <f>IF((E27)="","",'Activity (15)'!$A$16)</f>
        <v/>
      </c>
      <c r="C27" s="77" t="str">
        <f>IF((E27)="","",+'Activity (15)'!$I$16)</f>
        <v/>
      </c>
      <c r="D27" s="77" t="str">
        <f>IF(('Activity (15)'!$C$2)="","",('Activity (15)'!$C$2))</f>
        <v/>
      </c>
      <c r="E27" s="78" t="str">
        <f>IF(('Activity (15)'!$H$39)="","", +('Activity (15)'!$H$39))</f>
        <v/>
      </c>
      <c r="F27" s="79" t="str">
        <f>IF((E27)="","",+'Activity (15)'!$C$6)</f>
        <v/>
      </c>
      <c r="G27" s="80" t="str">
        <f>IF((E27)="","",('Activity (15)'!$C$5))</f>
        <v/>
      </c>
      <c r="H27" s="81" t="str">
        <f>IF(E27="","",(VLOOKUP('Activity (15)'!$F$5,$AP$6:$AQ$9,2,FALSE)))</f>
        <v/>
      </c>
      <c r="I27" s="141" t="str">
        <f>IF(E27="","",'Activity (15)'!$I$12)</f>
        <v/>
      </c>
      <c r="J27" s="105" t="str">
        <f>IF(E27="","",(VLOOKUP('Activity (15)'!$C$4,SummaryGHS!$AS$12:$AT$51,2,FALSE)))</f>
        <v/>
      </c>
      <c r="K27" s="105" t="str">
        <f>IF(E27="","",(VLOOKUP('Activity (15)'!$C$6,SummaryGHS!$AL$12:$AM$177,2,FALSE)))</f>
        <v/>
      </c>
      <c r="L27" s="105" t="str">
        <f t="shared" si="3"/>
        <v/>
      </c>
      <c r="M27" s="105" t="str">
        <f>IF(E27="","",(VLOOKUP('Activity (15)'!$H$10,SummaryGHS!$AQ$12:$AR$151,2,FALSE)))</f>
        <v/>
      </c>
      <c r="N27" s="105" t="str">
        <f>IF(E27="","",('Activity (15)'!$H$9))</f>
        <v/>
      </c>
      <c r="O27" s="106" t="str">
        <f>IF(E27="","",(VLOOKUP('Activity (15)'!$C$1,SummaryGHS!$AN$12:$AO$126,2,FALSE)))</f>
        <v/>
      </c>
      <c r="P27" s="14" t="str">
        <f t="shared" si="4"/>
        <v/>
      </c>
      <c r="AG27" s="16" t="s">
        <v>350</v>
      </c>
      <c r="AH27" s="15" t="s">
        <v>73</v>
      </c>
      <c r="AI27" s="15" t="s">
        <v>74</v>
      </c>
      <c r="AJ27" s="15" t="s">
        <v>111</v>
      </c>
      <c r="AK27" s="15" t="s">
        <v>125</v>
      </c>
      <c r="AL27" s="38" t="s">
        <v>393</v>
      </c>
      <c r="AM27" s="38" t="s">
        <v>392</v>
      </c>
      <c r="AN27" s="72" t="s">
        <v>551</v>
      </c>
      <c r="AO27" s="38" t="s">
        <v>550</v>
      </c>
      <c r="AP27" s="38"/>
      <c r="AQ27" s="73" t="s">
        <v>598</v>
      </c>
      <c r="AR27" s="73" t="s">
        <v>597</v>
      </c>
      <c r="AS27" s="38"/>
      <c r="AT27" s="38"/>
      <c r="AU27" s="38"/>
      <c r="AV27" s="38"/>
      <c r="AW27" s="38"/>
      <c r="AX27" s="38"/>
    </row>
    <row r="28" spans="1:50" s="15" customFormat="1" x14ac:dyDescent="0.2">
      <c r="A28" s="190" t="str">
        <f t="shared" si="2"/>
        <v/>
      </c>
      <c r="B28" s="130" t="str">
        <f>IF((E28)="","",'Activity (16)'!$A$16)</f>
        <v/>
      </c>
      <c r="C28" s="77" t="str">
        <f>IF((E28)="","",+'Activity (16)'!$I$16)</f>
        <v/>
      </c>
      <c r="D28" s="77" t="str">
        <f>IF(('Activity (16)'!$C$2)="","",('Activity (16)'!$C$2))</f>
        <v/>
      </c>
      <c r="E28" s="78" t="str">
        <f>IF(('Activity (16)'!$H$39)="","", +('Activity (16)'!$H$39))</f>
        <v/>
      </c>
      <c r="F28" s="79" t="str">
        <f>IF((E28)="","",+'Activity (16)'!$C$6)</f>
        <v/>
      </c>
      <c r="G28" s="80" t="str">
        <f>IF((E28)="","",('Activity (16)'!$C$5))</f>
        <v/>
      </c>
      <c r="H28" s="81" t="str">
        <f>IF(E28="","",(VLOOKUP('Activity (16)'!$F$5,$AP$6:$AQ$9,2,FALSE)))</f>
        <v/>
      </c>
      <c r="I28" s="141" t="str">
        <f>IF(E28="","",'Activity (16)'!$I$12)</f>
        <v/>
      </c>
      <c r="J28" s="105" t="str">
        <f>IF(E28="","",(VLOOKUP('Activity (16)'!$C$4,SummaryGHS!$AS$12:$AT$51,2,FALSE)))</f>
        <v/>
      </c>
      <c r="K28" s="105" t="str">
        <f>IF(E28="","",(VLOOKUP('Activity (16)'!$C$6,SummaryGHS!$AL$12:$AM$177,2,FALSE)))</f>
        <v/>
      </c>
      <c r="L28" s="105" t="str">
        <f t="shared" si="3"/>
        <v/>
      </c>
      <c r="M28" s="105" t="str">
        <f>IF(E28="","",(VLOOKUP('Activity (16)'!$H$10,SummaryGHS!$AQ$12:$AR$151,2,FALSE)))</f>
        <v/>
      </c>
      <c r="N28" s="105" t="str">
        <f>IF(E28="","",('Activity (16)'!$H$9))</f>
        <v/>
      </c>
      <c r="O28" s="106" t="str">
        <f>IF(E28="","",(VLOOKUP('Activity (16)'!$C$1,SummaryGHS!$AN$12:$AO$126,2,FALSE)))</f>
        <v/>
      </c>
      <c r="P28" s="14" t="str">
        <f t="shared" si="4"/>
        <v/>
      </c>
      <c r="AG28" s="16" t="s">
        <v>351</v>
      </c>
      <c r="AH28" s="15" t="s">
        <v>75</v>
      </c>
      <c r="AI28" s="15" t="s">
        <v>76</v>
      </c>
      <c r="AJ28" s="15" t="s">
        <v>112</v>
      </c>
      <c r="AK28" s="15" t="s">
        <v>126</v>
      </c>
      <c r="AL28" s="38" t="s">
        <v>395</v>
      </c>
      <c r="AM28" s="38" t="s">
        <v>394</v>
      </c>
      <c r="AN28" s="72" t="s">
        <v>553</v>
      </c>
      <c r="AO28" s="38" t="s">
        <v>552</v>
      </c>
      <c r="AP28" s="38"/>
      <c r="AQ28" s="73" t="s">
        <v>600</v>
      </c>
      <c r="AR28" s="73" t="s">
        <v>599</v>
      </c>
      <c r="AS28" s="38"/>
      <c r="AT28" s="38"/>
      <c r="AU28" s="38"/>
      <c r="AV28" s="38"/>
      <c r="AW28" s="38"/>
      <c r="AX28" s="38"/>
    </row>
    <row r="29" spans="1:50" s="12" customFormat="1" x14ac:dyDescent="0.2">
      <c r="A29" s="190" t="str">
        <f t="shared" si="2"/>
        <v/>
      </c>
      <c r="B29" s="130" t="str">
        <f>IF((E29)="","",'Activity (17)'!$A$16)</f>
        <v/>
      </c>
      <c r="C29" s="77" t="str">
        <f>IF((E29)="","",+'Activity (17)'!$I$16)</f>
        <v/>
      </c>
      <c r="D29" s="77" t="str">
        <f>IF(('Activity (17)'!$C$2)="","",('Activity (17)'!$C$2))</f>
        <v/>
      </c>
      <c r="E29" s="78" t="str">
        <f>IF(('Activity (17)'!$H$39)="","", +('Activity (17)'!$H$39))</f>
        <v/>
      </c>
      <c r="F29" s="79" t="str">
        <f>IF((E29)="","",+'Activity (17)'!$C$6)</f>
        <v/>
      </c>
      <c r="G29" s="80" t="str">
        <f>IF((E29)="","",('Activity (17)'!$C$5))</f>
        <v/>
      </c>
      <c r="H29" s="81" t="str">
        <f>IF(E29="","",(VLOOKUP('Activity (17)'!$F$5,$AP$6:$AQ$9,2,FALSE)))</f>
        <v/>
      </c>
      <c r="I29" s="141" t="str">
        <f>IF(E29="","",'Activity (17)'!$I$12)</f>
        <v/>
      </c>
      <c r="J29" s="105" t="str">
        <f>IF(E29="","",(VLOOKUP('Activity (17)'!$C$4,SummaryGHS!$AS$12:$AT$51,2,FALSE)))</f>
        <v/>
      </c>
      <c r="K29" s="105" t="str">
        <f>IF(E29="","",(VLOOKUP('Activity (17)'!$C$6,SummaryGHS!$AL$12:$AM$177,2,FALSE)))</f>
        <v/>
      </c>
      <c r="L29" s="105" t="str">
        <f t="shared" si="3"/>
        <v/>
      </c>
      <c r="M29" s="105" t="str">
        <f>IF(E29="","",(VLOOKUP('Activity (17)'!$H$10,SummaryGHS!$AQ$12:$AR$151,2,FALSE)))</f>
        <v/>
      </c>
      <c r="N29" s="105" t="str">
        <f>IF(E29="","",('Activity (17)'!$H$9))</f>
        <v/>
      </c>
      <c r="O29" s="106" t="str">
        <f>IF(E29="","",(VLOOKUP('Activity (17)'!$C$1,SummaryGHS!$AN$12:$AO$126,2,FALSE)))</f>
        <v/>
      </c>
      <c r="P29" s="14" t="str">
        <f t="shared" si="4"/>
        <v/>
      </c>
      <c r="Q29" s="15"/>
      <c r="R29" s="15"/>
      <c r="AG29" s="16" t="s">
        <v>632</v>
      </c>
      <c r="AH29" s="140" t="s">
        <v>899</v>
      </c>
      <c r="AI29" s="140" t="s">
        <v>707</v>
      </c>
      <c r="AJ29" s="140" t="s">
        <v>708</v>
      </c>
      <c r="AK29" s="140" t="s">
        <v>127</v>
      </c>
      <c r="AL29" s="38" t="s">
        <v>756</v>
      </c>
      <c r="AM29" s="38" t="s">
        <v>804</v>
      </c>
      <c r="AN29" s="38" t="s">
        <v>918</v>
      </c>
      <c r="AO29" s="38" t="s">
        <v>932</v>
      </c>
      <c r="AP29" s="38"/>
      <c r="AQ29" s="38" t="s">
        <v>602</v>
      </c>
      <c r="AR29" s="38" t="s">
        <v>601</v>
      </c>
      <c r="AS29" s="38"/>
      <c r="AT29" s="38"/>
      <c r="AU29" s="38"/>
      <c r="AV29" s="38"/>
      <c r="AW29" s="38"/>
      <c r="AX29" s="38"/>
    </row>
    <row r="30" spans="1:50" x14ac:dyDescent="0.2">
      <c r="A30" s="190" t="str">
        <f t="shared" si="2"/>
        <v/>
      </c>
      <c r="B30" s="130" t="str">
        <f>IF((E30)="","",'Activity (18)'!$A$16)</f>
        <v/>
      </c>
      <c r="C30" s="77" t="str">
        <f>IF((E30)="","",+'Activity (18)'!$I$16)</f>
        <v/>
      </c>
      <c r="D30" s="77" t="str">
        <f>IF(('Activity (18)'!$C$2)="","",('Activity (18)'!$C$2))</f>
        <v/>
      </c>
      <c r="E30" s="78" t="str">
        <f>IF(('Activity (18)'!$H$39)="","", +('Activity (18)'!$H$39))</f>
        <v/>
      </c>
      <c r="F30" s="79" t="str">
        <f>IF((E30)="","",+'Activity (18)'!$C$6)</f>
        <v/>
      </c>
      <c r="G30" s="80" t="str">
        <f>IF((E30)="","",('Activity (18)'!$C$5))</f>
        <v/>
      </c>
      <c r="H30" s="81" t="str">
        <f>IF(E30="","",(VLOOKUP('Activity (18)'!$F$5,$AP$6:$AQ$9,2,FALSE)))</f>
        <v/>
      </c>
      <c r="I30" s="141" t="str">
        <f>IF(E30="","",'Activity (18)'!$I$12)</f>
        <v/>
      </c>
      <c r="J30" s="105" t="str">
        <f>IF(E30="","",(VLOOKUP('Activity (18)'!$C$4,SummaryGHS!$AS$12:$AT$51,2,FALSE)))</f>
        <v/>
      </c>
      <c r="K30" s="105" t="str">
        <f>IF(E30="","",(VLOOKUP('Activity (18)'!$C$6,SummaryGHS!$AL$12:$AM$177,2,FALSE)))</f>
        <v/>
      </c>
      <c r="L30" s="105" t="str">
        <f t="shared" si="3"/>
        <v/>
      </c>
      <c r="M30" s="105" t="str">
        <f>IF(E30="","",(VLOOKUP('Activity (18)'!$H$10,SummaryGHS!$AQ$12:$AR$151,2,FALSE)))</f>
        <v/>
      </c>
      <c r="N30" s="105" t="str">
        <f>IF(E30="","",('Activity (18)'!$H$9))</f>
        <v/>
      </c>
      <c r="O30" s="106" t="str">
        <f>IF(E30="","",(VLOOKUP('Activity (18)'!$C$1,SummaryGHS!$AN$12:$AO$126,2,FALSE)))</f>
        <v/>
      </c>
      <c r="P30" s="14" t="str">
        <f t="shared" si="4"/>
        <v/>
      </c>
      <c r="Q30" s="15"/>
      <c r="R30" s="15"/>
      <c r="AG30" s="16" t="s">
        <v>633</v>
      </c>
      <c r="AH30" s="2" t="s">
        <v>909</v>
      </c>
      <c r="AI30" s="2" t="s">
        <v>908</v>
      </c>
      <c r="AJ30" s="2" t="s">
        <v>709</v>
      </c>
      <c r="AK30" s="2" t="s">
        <v>852</v>
      </c>
      <c r="AL30" s="38" t="s">
        <v>757</v>
      </c>
      <c r="AM30" s="38" t="s">
        <v>805</v>
      </c>
      <c r="AN30" s="38" t="s">
        <v>555</v>
      </c>
      <c r="AO30" s="38" t="s">
        <v>554</v>
      </c>
      <c r="AQ30" s="38" t="s">
        <v>604</v>
      </c>
      <c r="AR30" s="38" t="s">
        <v>603</v>
      </c>
    </row>
    <row r="31" spans="1:50" x14ac:dyDescent="0.2">
      <c r="A31" s="190" t="str">
        <f t="shared" si="2"/>
        <v/>
      </c>
      <c r="B31" s="130" t="str">
        <f>IF((E31)="","",'Activity (19)'!$A$16)</f>
        <v/>
      </c>
      <c r="C31" s="77" t="str">
        <f>IF((E31)="","",+'Activity (19)'!$I$16)</f>
        <v/>
      </c>
      <c r="D31" s="77" t="str">
        <f>IF(('Activity (19)'!$C$2)="","",('Activity (19)'!$C$2))</f>
        <v/>
      </c>
      <c r="E31" s="78" t="str">
        <f>IF(('Activity (19)'!$H$39)="","", +('Activity (19)'!$H$39))</f>
        <v/>
      </c>
      <c r="F31" s="79" t="str">
        <f>IF((E31)="","",+'Activity (19)'!$C$6)</f>
        <v/>
      </c>
      <c r="G31" s="80" t="str">
        <f>IF((E31)="","",('Activity (19)'!$C$5))</f>
        <v/>
      </c>
      <c r="H31" s="81" t="str">
        <f>IF(E31="","",(VLOOKUP('Activity (19)'!$F$5,$AP$6:$AQ$9,2,FALSE)))</f>
        <v/>
      </c>
      <c r="I31" s="141" t="str">
        <f>IF(E31="","",'Activity (19)'!$I$12)</f>
        <v/>
      </c>
      <c r="J31" s="105" t="str">
        <f>IF(E31="","",(VLOOKUP('Activity (19)'!$C$4,SummaryGHS!$AS$12:$AT$51,2,FALSE)))</f>
        <v/>
      </c>
      <c r="K31" s="105" t="str">
        <f>IF(E31="","",(VLOOKUP('Activity (19)'!$C$6,SummaryGHS!$AL$12:$AM$177,2,FALSE)))</f>
        <v/>
      </c>
      <c r="L31" s="105" t="str">
        <f t="shared" si="3"/>
        <v/>
      </c>
      <c r="M31" s="105" t="str">
        <f>IF(E31="","",(VLOOKUP('Activity (19)'!$H$10,SummaryGHS!$AQ$12:$AR$151,2,FALSE)))</f>
        <v/>
      </c>
      <c r="N31" s="105" t="str">
        <f>IF(E31="","",('Activity (19)'!$H$9))</f>
        <v/>
      </c>
      <c r="O31" s="106" t="str">
        <f>IF(E31="","",(VLOOKUP('Activity (19)'!$C$1,SummaryGHS!$AN$12:$AO$126,2,FALSE)))</f>
        <v/>
      </c>
      <c r="P31" s="14" t="str">
        <f t="shared" si="4"/>
        <v/>
      </c>
      <c r="Q31" s="15"/>
      <c r="R31" s="15"/>
      <c r="AG31" s="16" t="s">
        <v>634</v>
      </c>
      <c r="AJ31" s="2" t="s">
        <v>710</v>
      </c>
      <c r="AK31" s="2" t="s">
        <v>853</v>
      </c>
      <c r="AL31" s="38" t="s">
        <v>758</v>
      </c>
      <c r="AM31" s="38" t="s">
        <v>806</v>
      </c>
      <c r="AN31" s="38" t="s">
        <v>919</v>
      </c>
      <c r="AO31" s="38" t="s">
        <v>933</v>
      </c>
      <c r="AQ31" s="38" t="s">
        <v>943</v>
      </c>
      <c r="AR31" s="38" t="s">
        <v>947</v>
      </c>
    </row>
    <row r="32" spans="1:50" x14ac:dyDescent="0.2">
      <c r="A32" s="190" t="str">
        <f t="shared" si="2"/>
        <v/>
      </c>
      <c r="B32" s="130" t="str">
        <f>IF((E32)="","",'Activity (20)'!$A$16)</f>
        <v/>
      </c>
      <c r="C32" s="77" t="str">
        <f>IF((E32)="","",+'Activity (20)'!$I$16)</f>
        <v/>
      </c>
      <c r="D32" s="77" t="str">
        <f>IF(('Activity (20)'!$C$2)="","",('Activity (20)'!$C$2))</f>
        <v/>
      </c>
      <c r="E32" s="78" t="str">
        <f>IF(('Activity (20)'!$H$39)="","", +('Activity (20)'!$H$39))</f>
        <v/>
      </c>
      <c r="F32" s="79" t="str">
        <f>IF((E32)="","",+'Activity (20)'!$C$6)</f>
        <v/>
      </c>
      <c r="G32" s="80" t="str">
        <f>IF((E32)="","",('Activity (20)'!$C$5))</f>
        <v/>
      </c>
      <c r="H32" s="81" t="str">
        <f>IF(E32="","",(VLOOKUP('Activity (20)'!$F$5,$AP$6:$AQ$9,2,FALSE)))</f>
        <v/>
      </c>
      <c r="I32" s="141" t="str">
        <f>IF(E32="","",'Activity (20)'!$I$12)</f>
        <v/>
      </c>
      <c r="J32" s="105" t="str">
        <f>IF(E32="","",(VLOOKUP('Activity (20)'!$C$4,SummaryGHS!$AS$12:$AT$51,2,FALSE)))</f>
        <v/>
      </c>
      <c r="K32" s="105" t="str">
        <f>IF(E32="","",(VLOOKUP('Activity (20)'!$C$6,SummaryGHS!$AL$12:$AM$177,2,FALSE)))</f>
        <v/>
      </c>
      <c r="L32" s="105" t="str">
        <f t="shared" si="3"/>
        <v/>
      </c>
      <c r="M32" s="105" t="str">
        <f>IF(E32="","",(VLOOKUP('Activity (20)'!$H$10,SummaryGHS!$AQ$12:$AR$151,2,FALSE)))</f>
        <v/>
      </c>
      <c r="N32" s="105" t="str">
        <f>IF(E32="","",('Activity (20)'!$H$9))</f>
        <v/>
      </c>
      <c r="O32" s="106" t="str">
        <f>IF(E32="","",(VLOOKUP('Activity (20)'!$C$1,SummaryGHS!$AN$12:$AO$126,2,FALSE)))</f>
        <v/>
      </c>
      <c r="P32" s="14" t="str">
        <f t="shared" si="4"/>
        <v/>
      </c>
      <c r="Q32" s="15"/>
      <c r="R32" s="15"/>
      <c r="AG32" s="16" t="s">
        <v>635</v>
      </c>
      <c r="AJ32" s="2" t="s">
        <v>711</v>
      </c>
      <c r="AK32" s="2" t="s">
        <v>854</v>
      </c>
      <c r="AL32" s="38" t="s">
        <v>759</v>
      </c>
      <c r="AM32" s="38" t="s">
        <v>807</v>
      </c>
      <c r="AN32" s="38" t="s">
        <v>920</v>
      </c>
      <c r="AO32" s="38" t="s">
        <v>934</v>
      </c>
      <c r="AQ32" s="38" t="s">
        <v>944</v>
      </c>
      <c r="AR32" s="38" t="s">
        <v>948</v>
      </c>
    </row>
    <row r="33" spans="1:41" x14ac:dyDescent="0.2">
      <c r="A33" s="190" t="str">
        <f t="shared" si="2"/>
        <v/>
      </c>
      <c r="B33" s="130" t="str">
        <f>IF((E33)="","",'Activity (21)'!$A$16)</f>
        <v/>
      </c>
      <c r="C33" s="77" t="str">
        <f>IF((E33)="","",+'Activity (21)'!$I$16)</f>
        <v/>
      </c>
      <c r="D33" s="77" t="str">
        <f>IF(('Activity (21)'!$C$2)="","",('Activity (21)'!$C$2))</f>
        <v/>
      </c>
      <c r="E33" s="78" t="str">
        <f>IF(('Activity (21)'!$H$39)="","", +('Activity (21)'!$H$39))</f>
        <v/>
      </c>
      <c r="F33" s="79" t="str">
        <f>IF((E33)="","",+'Activity (21)'!$C$6)</f>
        <v/>
      </c>
      <c r="G33" s="80" t="str">
        <f>IF((E33)="","",('Activity (21)'!$C$5))</f>
        <v/>
      </c>
      <c r="H33" s="81" t="str">
        <f>IF(E33="","",(VLOOKUP('Activity (21)'!$F$5,$AP$6:$AQ$9,2,FALSE)))</f>
        <v/>
      </c>
      <c r="I33" s="141" t="str">
        <f>IF(E33="","",'Activity (21)'!$I$12)</f>
        <v/>
      </c>
      <c r="J33" s="105" t="str">
        <f>IF(E33="","",(VLOOKUP('Activity (21)'!$C$4,SummaryGHS!$AS$12:$AT$51,2,FALSE)))</f>
        <v/>
      </c>
      <c r="K33" s="105" t="str">
        <f>IF(E33="","",(VLOOKUP('Activity (21)'!$C$6,SummaryGHS!$AL$12:$AM$177,2,FALSE)))</f>
        <v/>
      </c>
      <c r="L33" s="105" t="str">
        <f t="shared" si="3"/>
        <v/>
      </c>
      <c r="M33" s="105" t="str">
        <f>IF(E33="","",(VLOOKUP('Activity (21)'!$H$10,SummaryGHS!$AQ$12:$AR$151,2,FALSE)))</f>
        <v/>
      </c>
      <c r="N33" s="105" t="str">
        <f>IF(E33="","",('Activity (21)'!$H$9))</f>
        <v/>
      </c>
      <c r="O33" s="106" t="str">
        <f>IF(E33="","",(VLOOKUP('Activity (21)'!$C$1,SummaryGHS!$AN$12:$AO$126,2,FALSE)))</f>
        <v/>
      </c>
      <c r="P33" s="14" t="str">
        <f t="shared" si="4"/>
        <v/>
      </c>
      <c r="Q33" s="15"/>
      <c r="R33" s="15"/>
      <c r="AG33" s="16" t="s">
        <v>636</v>
      </c>
      <c r="AJ33" s="2" t="s">
        <v>712</v>
      </c>
      <c r="AK33" s="2" t="s">
        <v>855</v>
      </c>
      <c r="AL33" s="38" t="s">
        <v>760</v>
      </c>
      <c r="AM33" s="38" t="s">
        <v>808</v>
      </c>
      <c r="AN33" s="38" t="s">
        <v>921</v>
      </c>
      <c r="AO33" s="38" t="s">
        <v>935</v>
      </c>
    </row>
    <row r="34" spans="1:41" x14ac:dyDescent="0.2">
      <c r="A34" s="190" t="str">
        <f t="shared" si="2"/>
        <v/>
      </c>
      <c r="B34" s="130" t="str">
        <f>IF((E34)="","",'Activity (22)'!$A$16)</f>
        <v/>
      </c>
      <c r="C34" s="77" t="str">
        <f>IF((E34)="","",+'Activity (22)'!$I$16)</f>
        <v/>
      </c>
      <c r="D34" s="77" t="str">
        <f>IF(('Activity (22)'!$C$2)="","",('Activity (22)'!$C$2))</f>
        <v/>
      </c>
      <c r="E34" s="78" t="str">
        <f>IF(('Activity (22)'!$H$39)="","", +('Activity (22)'!$H$39))</f>
        <v/>
      </c>
      <c r="F34" s="79" t="str">
        <f>IF((E34)="","",+'Activity (22)'!$C$6)</f>
        <v/>
      </c>
      <c r="G34" s="80" t="str">
        <f>IF((E34)="","",('Activity (22)'!$C$5))</f>
        <v/>
      </c>
      <c r="H34" s="81" t="str">
        <f>IF(E34="","",(VLOOKUP('Activity (22)'!$F$5,$AP$6:$AQ$9,2,FALSE)))</f>
        <v/>
      </c>
      <c r="I34" s="141" t="str">
        <f>IF(E34="","",'Activity (22)'!$I$12)</f>
        <v/>
      </c>
      <c r="J34" s="105" t="str">
        <f>IF(E34="","",(VLOOKUP('Activity (22)'!$C$4,SummaryGHS!$AS$12:$AT$51,2,FALSE)))</f>
        <v/>
      </c>
      <c r="K34" s="105" t="str">
        <f>IF(E34="","",(VLOOKUP('Activity (22)'!$C$6,SummaryGHS!$AL$12:$AM$177,2,FALSE)))</f>
        <v/>
      </c>
      <c r="L34" s="105" t="str">
        <f t="shared" si="3"/>
        <v/>
      </c>
      <c r="M34" s="105" t="str">
        <f>IF(E34="","",(VLOOKUP('Activity (22)'!$H$10,SummaryGHS!$AQ$12:$AR$151,2,FALSE)))</f>
        <v/>
      </c>
      <c r="N34" s="105" t="str">
        <f>IF(E34="","",('Activity (22)'!$H$9))</f>
        <v/>
      </c>
      <c r="O34" s="106" t="str">
        <f>IF(E34="","",(VLOOKUP('Activity (22)'!$C$1,SummaryGHS!$AN$12:$AO$126,2,FALSE)))</f>
        <v/>
      </c>
      <c r="P34" s="14" t="str">
        <f t="shared" si="4"/>
        <v/>
      </c>
      <c r="Q34" s="15"/>
      <c r="R34" s="15"/>
      <c r="AG34" s="16" t="s">
        <v>637</v>
      </c>
      <c r="AJ34" s="2" t="s">
        <v>713</v>
      </c>
      <c r="AK34" s="2" t="s">
        <v>856</v>
      </c>
      <c r="AL34" s="38" t="s">
        <v>761</v>
      </c>
      <c r="AM34" s="38" t="s">
        <v>809</v>
      </c>
      <c r="AN34" s="38" t="s">
        <v>557</v>
      </c>
      <c r="AO34" s="38" t="s">
        <v>556</v>
      </c>
    </row>
    <row r="35" spans="1:41" x14ac:dyDescent="0.2">
      <c r="A35" s="190" t="str">
        <f t="shared" si="2"/>
        <v/>
      </c>
      <c r="B35" s="130" t="str">
        <f>IF((E35)="","",'Activity (23)'!$A$16)</f>
        <v/>
      </c>
      <c r="C35" s="77" t="str">
        <f>IF((E35)="","",+'Activity (23)'!$I$16)</f>
        <v/>
      </c>
      <c r="D35" s="77" t="str">
        <f>IF(('Activity (23)'!$C$2)="","",('Activity (23)'!$C$2))</f>
        <v/>
      </c>
      <c r="E35" s="78" t="str">
        <f>IF(('Activity (23)'!$H$39)="","", +('Activity (23)'!$H$39))</f>
        <v/>
      </c>
      <c r="F35" s="79" t="str">
        <f>IF((E35)="","",+'Activity (23)'!$C$6)</f>
        <v/>
      </c>
      <c r="G35" s="80" t="str">
        <f>IF((E35)="","",('Activity (23)'!$C$5))</f>
        <v/>
      </c>
      <c r="H35" s="81" t="str">
        <f>IF(E35="","",(VLOOKUP('Activity (23)'!$F$5,$AP$6:$AQ$9,2,FALSE)))</f>
        <v/>
      </c>
      <c r="I35" s="141" t="str">
        <f>IF(E35="","",'Activity (23)'!$I$12)</f>
        <v/>
      </c>
      <c r="J35" s="105" t="str">
        <f>IF(E35="","",(VLOOKUP('Activity (23)'!$C$4,SummaryGHS!$AS$12:$AT$51,2,FALSE)))</f>
        <v/>
      </c>
      <c r="K35" s="105" t="str">
        <f>IF(E35="","",(VLOOKUP('Activity (23)'!$C$6,SummaryGHS!$AL$12:$AM$177,2,FALSE)))</f>
        <v/>
      </c>
      <c r="L35" s="105" t="str">
        <f t="shared" si="3"/>
        <v/>
      </c>
      <c r="M35" s="105" t="str">
        <f>IF(E35="","",(VLOOKUP('Activity (23)'!$H$10,SummaryGHS!$AQ$12:$AR$151,2,FALSE)))</f>
        <v/>
      </c>
      <c r="N35" s="105" t="str">
        <f>IF(E35="","",('Activity (23)'!$H$9))</f>
        <v/>
      </c>
      <c r="O35" s="106" t="str">
        <f>IF(E35="","",(VLOOKUP('Activity (23)'!$C$1,SummaryGHS!$AN$12:$AO$126,2,FALSE)))</f>
        <v/>
      </c>
      <c r="P35" s="14" t="str">
        <f t="shared" si="4"/>
        <v/>
      </c>
      <c r="Q35" s="15"/>
      <c r="R35" s="15"/>
      <c r="AG35" s="16" t="s">
        <v>638</v>
      </c>
      <c r="AJ35" s="2" t="s">
        <v>714</v>
      </c>
      <c r="AK35" s="2" t="s">
        <v>857</v>
      </c>
      <c r="AL35" s="38" t="s">
        <v>911</v>
      </c>
      <c r="AM35" s="38" t="s">
        <v>810</v>
      </c>
      <c r="AN35" s="38" t="s">
        <v>559</v>
      </c>
      <c r="AO35" s="38" t="s">
        <v>558</v>
      </c>
    </row>
    <row r="36" spans="1:41" x14ac:dyDescent="0.2">
      <c r="A36" s="190" t="str">
        <f t="shared" si="2"/>
        <v/>
      </c>
      <c r="B36" s="130" t="str">
        <f>IF((E36)="","",'Activity (24)'!$A$16)</f>
        <v/>
      </c>
      <c r="C36" s="77" t="str">
        <f>IF((E36)="","",+'Activity (24)'!$I$16)</f>
        <v/>
      </c>
      <c r="D36" s="77" t="str">
        <f>IF(('Activity (24)'!$C$2)="","",('Activity (24)'!$C$2))</f>
        <v/>
      </c>
      <c r="E36" s="78" t="str">
        <f>IF(('Activity (24)'!$H$39)="","", +('Activity (24)'!$H$39))</f>
        <v/>
      </c>
      <c r="F36" s="79" t="str">
        <f>IF((E36)="","",+'Activity (24)'!$C$6)</f>
        <v/>
      </c>
      <c r="G36" s="80" t="str">
        <f>IF((E36)="","",('Activity (24)'!$C$5))</f>
        <v/>
      </c>
      <c r="H36" s="81" t="str">
        <f>IF(E36="","",(VLOOKUP('Activity (24)'!$F$5,$AP$6:$AQ$9,2,FALSE)))</f>
        <v/>
      </c>
      <c r="I36" s="141" t="str">
        <f>IF(E36="","",'Activity (24)'!$I$12)</f>
        <v/>
      </c>
      <c r="J36" s="105" t="str">
        <f>IF(E36="","",(VLOOKUP('Activity (24)'!$C$4,SummaryGHS!$AS$12:$AT$51,2,FALSE)))</f>
        <v/>
      </c>
      <c r="K36" s="105" t="str">
        <f>IF(E36="","",(VLOOKUP('Activity (24)'!$C$6,SummaryGHS!$AL$12:$AM$177,2,FALSE)))</f>
        <v/>
      </c>
      <c r="L36" s="105" t="str">
        <f t="shared" si="3"/>
        <v/>
      </c>
      <c r="M36" s="105" t="str">
        <f>IF(E36="","",(VLOOKUP('Activity (24)'!$H$10,SummaryGHS!$AQ$12:$AR$151,2,FALSE)))</f>
        <v/>
      </c>
      <c r="N36" s="105" t="str">
        <f>IF(E36="","",('Activity (24)'!$H$9))</f>
        <v/>
      </c>
      <c r="O36" s="106" t="str">
        <f>IF(E36="","",(VLOOKUP('Activity (24)'!$C$1,SummaryGHS!$AN$12:$AO$126,2,FALSE)))</f>
        <v/>
      </c>
      <c r="P36" s="14" t="str">
        <f t="shared" si="4"/>
        <v/>
      </c>
      <c r="Q36" s="15"/>
      <c r="R36" s="15"/>
      <c r="AG36" s="16" t="s">
        <v>639</v>
      </c>
      <c r="AJ36" s="2" t="s">
        <v>715</v>
      </c>
      <c r="AK36" s="2" t="s">
        <v>858</v>
      </c>
      <c r="AL36" s="38" t="s">
        <v>912</v>
      </c>
      <c r="AM36" s="38" t="s">
        <v>811</v>
      </c>
      <c r="AN36" s="38" t="s">
        <v>922</v>
      </c>
      <c r="AO36" s="38" t="s">
        <v>936</v>
      </c>
    </row>
    <row r="37" spans="1:41" x14ac:dyDescent="0.2">
      <c r="A37" s="190" t="str">
        <f t="shared" si="2"/>
        <v/>
      </c>
      <c r="B37" s="130" t="str">
        <f>IF((E37)="","",'Activity (25)'!$A$16)</f>
        <v/>
      </c>
      <c r="C37" s="77" t="str">
        <f>IF((E37)="","",+'Activity (25)'!$I$16)</f>
        <v/>
      </c>
      <c r="D37" s="77" t="str">
        <f>IF(('Activity (25)'!$C$2)="","",('Activity (25)'!$C$2))</f>
        <v/>
      </c>
      <c r="E37" s="78" t="str">
        <f>IF(('Activity (25)'!$H$39)="","", +('Activity (25)'!$H$39))</f>
        <v/>
      </c>
      <c r="F37" s="79" t="str">
        <f>IF((E37)="","",+'Activity (25)'!$C$6)</f>
        <v/>
      </c>
      <c r="G37" s="80" t="str">
        <f>IF((E37)="","",('Activity (25)'!$C$5))</f>
        <v/>
      </c>
      <c r="H37" s="81" t="str">
        <f>IF(E37="","",(VLOOKUP('Activity (25)'!$F$5,$AP$6:$AQ$9,2,FALSE)))</f>
        <v/>
      </c>
      <c r="I37" s="141" t="str">
        <f>IF(E37="","",'Activity (25)'!$I$12)</f>
        <v/>
      </c>
      <c r="J37" s="105" t="str">
        <f>IF(E37="","",(VLOOKUP('Activity (25)'!$C$4,SummaryGHS!$AS$12:$AT$51,2,FALSE)))</f>
        <v/>
      </c>
      <c r="K37" s="105" t="str">
        <f>IF(E37="","",(VLOOKUP('Activity (25)'!$C$6,SummaryGHS!$AL$12:$AM$177,2,FALSE)))</f>
        <v/>
      </c>
      <c r="L37" s="105" t="str">
        <f t="shared" si="3"/>
        <v/>
      </c>
      <c r="M37" s="105" t="str">
        <f>IF(E37="","",(VLOOKUP('Activity (25)'!$H$10,SummaryGHS!$AQ$12:$AR$151,2,FALSE)))</f>
        <v/>
      </c>
      <c r="N37" s="105" t="str">
        <f>IF(E37="","",('Activity (25)'!$H$9))</f>
        <v/>
      </c>
      <c r="O37" s="106" t="str">
        <f>IF(E37="","",(VLOOKUP('Activity (25)'!$C$1,SummaryGHS!$AN$12:$AO$126,2,FALSE)))</f>
        <v/>
      </c>
      <c r="P37" s="14" t="str">
        <f t="shared" si="4"/>
        <v/>
      </c>
      <c r="Q37" s="15"/>
      <c r="R37" s="15"/>
      <c r="AG37" s="16" t="s">
        <v>640</v>
      </c>
      <c r="AJ37" s="2" t="s">
        <v>716</v>
      </c>
      <c r="AK37" s="2" t="s">
        <v>859</v>
      </c>
      <c r="AL37" s="38" t="s">
        <v>762</v>
      </c>
      <c r="AM37" s="38" t="s">
        <v>812</v>
      </c>
      <c r="AN37" s="38" t="s">
        <v>923</v>
      </c>
      <c r="AO37" s="38" t="s">
        <v>937</v>
      </c>
    </row>
    <row r="38" spans="1:41" x14ac:dyDescent="0.2">
      <c r="A38" s="190" t="str">
        <f t="shared" si="2"/>
        <v/>
      </c>
      <c r="B38" s="130" t="str">
        <f>IF((E38)="","",'Activity (26)'!$A$16)</f>
        <v/>
      </c>
      <c r="C38" s="77" t="str">
        <f>IF((E38)="","",+'Activity (26)'!$I$16)</f>
        <v/>
      </c>
      <c r="D38" s="77" t="str">
        <f>IF(('Activity (26)'!$C$2)="","",('Activity (26)'!$C$2))</f>
        <v/>
      </c>
      <c r="E38" s="78" t="str">
        <f>IF(('Activity (26)'!$H$39)="","", +('Activity (26)'!$H$39))</f>
        <v/>
      </c>
      <c r="F38" s="79" t="str">
        <f>IF((E38)="","",+'Activity (26)'!$C$6)</f>
        <v/>
      </c>
      <c r="G38" s="80" t="str">
        <f>IF((E38)="","",('Activity (26)'!$C$5))</f>
        <v/>
      </c>
      <c r="H38" s="81" t="str">
        <f>IF(E38="","",(VLOOKUP('Activity (26)'!$F$5,$AP$6:$AQ$9,2,FALSE)))</f>
        <v/>
      </c>
      <c r="I38" s="141" t="str">
        <f>IF(E38="","",'Activity (26)'!$I$12)</f>
        <v/>
      </c>
      <c r="J38" s="105" t="str">
        <f>IF(E38="","",(VLOOKUP('Activity (26)'!$C$4,SummaryGHS!$AS$12:$AT$51,2,FALSE)))</f>
        <v/>
      </c>
      <c r="K38" s="105" t="str">
        <f>IF(E38="","",(VLOOKUP('Activity (26)'!$C$6,SummaryGHS!$AL$12:$AM$177,2,FALSE)))</f>
        <v/>
      </c>
      <c r="L38" s="105" t="str">
        <f t="shared" si="3"/>
        <v/>
      </c>
      <c r="M38" s="105" t="str">
        <f>IF(E38="","",(VLOOKUP('Activity (26)'!$H$10,SummaryGHS!$AQ$12:$AR$151,2,FALSE)))</f>
        <v/>
      </c>
      <c r="N38" s="105" t="str">
        <f>IF(E38="","",('Activity (26)'!$H$9))</f>
        <v/>
      </c>
      <c r="O38" s="106" t="str">
        <f>IF(E38="","",(VLOOKUP('Activity (26)'!$C$1,SummaryGHS!$AN$12:$AO$126,2,FALSE)))</f>
        <v/>
      </c>
      <c r="P38" s="14" t="str">
        <f t="shared" si="4"/>
        <v/>
      </c>
      <c r="Q38" s="15"/>
      <c r="R38" s="15"/>
      <c r="AG38" s="16" t="s">
        <v>641</v>
      </c>
      <c r="AJ38" s="2" t="s">
        <v>717</v>
      </c>
      <c r="AK38" s="2" t="s">
        <v>860</v>
      </c>
      <c r="AL38" s="38" t="s">
        <v>763</v>
      </c>
      <c r="AM38" s="38" t="s">
        <v>813</v>
      </c>
      <c r="AN38" s="38" t="s">
        <v>924</v>
      </c>
      <c r="AO38" s="38" t="s">
        <v>938</v>
      </c>
    </row>
    <row r="39" spans="1:41" x14ac:dyDescent="0.2">
      <c r="A39" s="190" t="str">
        <f t="shared" si="2"/>
        <v/>
      </c>
      <c r="B39" s="130" t="str">
        <f>IF((E39)="","",'Activity (27)'!$A$16)</f>
        <v/>
      </c>
      <c r="C39" s="77" t="str">
        <f>IF((E39)="","",+'Activity (27)'!$I$16)</f>
        <v/>
      </c>
      <c r="D39" s="77" t="str">
        <f>IF(('Activity (27)'!$C$2)="","",('Activity (27)'!$C$2))</f>
        <v/>
      </c>
      <c r="E39" s="78" t="str">
        <f>IF(('Activity (27)'!$H$39)="","", +('Activity (27)'!$H$39))</f>
        <v/>
      </c>
      <c r="F39" s="79" t="str">
        <f>IF((E39)="","",+'Activity (27)'!$C$6)</f>
        <v/>
      </c>
      <c r="G39" s="80" t="str">
        <f>IF((E39)="","",('Activity (27)'!$C$5))</f>
        <v/>
      </c>
      <c r="H39" s="81" t="str">
        <f>IF(E39="","",(VLOOKUP('Activity (27)'!$F$5,$AP$6:$AQ$9,2,FALSE)))</f>
        <v/>
      </c>
      <c r="I39" s="141" t="str">
        <f>IF(E39="","",'Activity (27)'!$I$12)</f>
        <v/>
      </c>
      <c r="J39" s="105" t="str">
        <f>IF(E39="","",(VLOOKUP('Activity (27)'!$C$4,SummaryGHS!$AS$12:$AT$51,2,FALSE)))</f>
        <v/>
      </c>
      <c r="K39" s="105" t="str">
        <f>IF(E39="","",(VLOOKUP('Activity (27)'!$C$6,SummaryGHS!$AL$12:$AM$177,2,FALSE)))</f>
        <v/>
      </c>
      <c r="L39" s="105" t="str">
        <f t="shared" si="3"/>
        <v/>
      </c>
      <c r="M39" s="105" t="str">
        <f>IF(E39="","",(VLOOKUP('Activity (27)'!$H$10,SummaryGHS!$AQ$12:$AR$151,2,FALSE)))</f>
        <v/>
      </c>
      <c r="N39" s="105" t="str">
        <f>IF(E39="","",('Activity (27)'!$H$9))</f>
        <v/>
      </c>
      <c r="O39" s="106" t="str">
        <f>IF(E39="","",(VLOOKUP('Activity (27)'!$C$1,SummaryGHS!$AN$12:$AO$126,2,FALSE)))</f>
        <v/>
      </c>
      <c r="P39" s="14" t="str">
        <f t="shared" si="4"/>
        <v/>
      </c>
      <c r="Q39" s="15"/>
      <c r="R39" s="15"/>
      <c r="AG39" s="16" t="s">
        <v>642</v>
      </c>
      <c r="AJ39" s="2" t="s">
        <v>718</v>
      </c>
      <c r="AK39" s="2" t="s">
        <v>861</v>
      </c>
      <c r="AL39" s="38" t="s">
        <v>764</v>
      </c>
      <c r="AM39" s="38" t="s">
        <v>814</v>
      </c>
      <c r="AN39" s="38" t="s">
        <v>561</v>
      </c>
      <c r="AO39" s="38" t="s">
        <v>560</v>
      </c>
    </row>
    <row r="40" spans="1:41" x14ac:dyDescent="0.2">
      <c r="A40" s="190" t="str">
        <f t="shared" si="2"/>
        <v/>
      </c>
      <c r="B40" s="130" t="str">
        <f>IF((E40)="","",'Activity (28)'!$A$16)</f>
        <v/>
      </c>
      <c r="C40" s="77" t="str">
        <f>IF((E40)="","",+'Activity (28)'!$I$16)</f>
        <v/>
      </c>
      <c r="D40" s="77" t="str">
        <f>IF(('Activity (28)'!$C$2)="","",('Activity (28)'!$C$2))</f>
        <v/>
      </c>
      <c r="E40" s="78" t="str">
        <f>IF(('Activity (28)'!$H$39)="","", +('Activity (28)'!$H$39))</f>
        <v/>
      </c>
      <c r="F40" s="79" t="str">
        <f>IF((E40)="","",+'Activity (28)'!$C$6)</f>
        <v/>
      </c>
      <c r="G40" s="80" t="str">
        <f>IF((E40)="","",('Activity (28)'!$C$5))</f>
        <v/>
      </c>
      <c r="H40" s="81" t="str">
        <f>IF(E40="","",(VLOOKUP('Activity (28)'!$F$5,$AP$6:$AQ$9,2,FALSE)))</f>
        <v/>
      </c>
      <c r="I40" s="141" t="str">
        <f>IF(E40="","",'Activity (28)'!$I$12)</f>
        <v/>
      </c>
      <c r="J40" s="105" t="str">
        <f>IF(E40="","",(VLOOKUP('Activity (28)'!$C$4,SummaryGHS!$AS$12:$AT$51,2,FALSE)))</f>
        <v/>
      </c>
      <c r="K40" s="105" t="str">
        <f>IF(E40="","",(VLOOKUP('Activity (28)'!$C$6,SummaryGHS!$AL$12:$AM$177,2,FALSE)))</f>
        <v/>
      </c>
      <c r="L40" s="105" t="str">
        <f t="shared" si="3"/>
        <v/>
      </c>
      <c r="M40" s="105" t="str">
        <f>IF(E40="","",(VLOOKUP('Activity (28)'!$H$10,SummaryGHS!$AQ$12:$AR$151,2,FALSE)))</f>
        <v/>
      </c>
      <c r="N40" s="105" t="str">
        <f>IF(E40="","",('Activity (28)'!$H$9))</f>
        <v/>
      </c>
      <c r="O40" s="106" t="str">
        <f>IF(E40="","",(VLOOKUP('Activity (28)'!$C$1,SummaryGHS!$AN$12:$AO$126,2,FALSE)))</f>
        <v/>
      </c>
      <c r="P40" s="14" t="str">
        <f t="shared" si="4"/>
        <v/>
      </c>
      <c r="Q40" s="15"/>
      <c r="R40" s="15"/>
      <c r="AG40" s="16" t="s">
        <v>643</v>
      </c>
      <c r="AJ40" s="2" t="s">
        <v>719</v>
      </c>
      <c r="AK40" s="2" t="s">
        <v>862</v>
      </c>
      <c r="AL40" s="38" t="s">
        <v>765</v>
      </c>
      <c r="AM40" s="38" t="s">
        <v>815</v>
      </c>
      <c r="AN40" s="38" t="s">
        <v>563</v>
      </c>
      <c r="AO40" s="38" t="s">
        <v>562</v>
      </c>
    </row>
    <row r="41" spans="1:41" x14ac:dyDescent="0.2">
      <c r="A41" s="190" t="str">
        <f t="shared" si="2"/>
        <v/>
      </c>
      <c r="B41" s="130" t="str">
        <f>IF((E41)="","",'Activity (29)'!$A$16)</f>
        <v/>
      </c>
      <c r="C41" s="77" t="str">
        <f>IF((E41)="","",+'Activity (29)'!$I$16)</f>
        <v/>
      </c>
      <c r="D41" s="77" t="str">
        <f>IF(('Activity (29)'!$C$2)="","",('Activity (29)'!$C$2))</f>
        <v/>
      </c>
      <c r="E41" s="78" t="str">
        <f>IF(('Activity (29)'!$H$39)="","", +('Activity (29)'!$H$39))</f>
        <v/>
      </c>
      <c r="F41" s="79" t="str">
        <f>IF((E41)="","",+'Activity (29)'!$C$6)</f>
        <v/>
      </c>
      <c r="G41" s="80" t="str">
        <f>IF((E41)="","",('Activity (29)'!$C$5))</f>
        <v/>
      </c>
      <c r="H41" s="81" t="str">
        <f>IF(E41="","",(VLOOKUP('Activity (29)'!$F$5,$AP$6:$AQ$9,2,FALSE)))</f>
        <v/>
      </c>
      <c r="I41" s="141" t="str">
        <f>IF(E41="","",'Activity (29)'!$I$12)</f>
        <v/>
      </c>
      <c r="J41" s="105" t="str">
        <f>IF(E41="","",(VLOOKUP('Activity (29)'!$C$4,SummaryGHS!$AS$12:$AT$51,2,FALSE)))</f>
        <v/>
      </c>
      <c r="K41" s="105" t="str">
        <f>IF(E41="","",(VLOOKUP('Activity (29)'!$C$6,SummaryGHS!$AL$12:$AM$177,2,FALSE)))</f>
        <v/>
      </c>
      <c r="L41" s="105" t="str">
        <f t="shared" si="3"/>
        <v/>
      </c>
      <c r="M41" s="105" t="str">
        <f>IF(E41="","",(VLOOKUP('Activity (29)'!$H$10,SummaryGHS!$AQ$12:$AR$151,2,FALSE)))</f>
        <v/>
      </c>
      <c r="N41" s="105" t="str">
        <f>IF(E41="","",('Activity (29)'!$H$9))</f>
        <v/>
      </c>
      <c r="O41" s="106" t="str">
        <f>IF(E41="","",(VLOOKUP('Activity (29)'!$C$1,SummaryGHS!$AN$12:$AO$126,2,FALSE)))</f>
        <v/>
      </c>
      <c r="P41" s="14" t="str">
        <f t="shared" si="4"/>
        <v/>
      </c>
      <c r="Q41" s="15"/>
      <c r="R41" s="15"/>
      <c r="AG41" s="16" t="s">
        <v>644</v>
      </c>
      <c r="AJ41" s="2" t="s">
        <v>720</v>
      </c>
      <c r="AK41" s="2" t="s">
        <v>863</v>
      </c>
      <c r="AL41" s="38" t="s">
        <v>766</v>
      </c>
      <c r="AM41" s="38" t="s">
        <v>816</v>
      </c>
      <c r="AN41" s="38" t="s">
        <v>925</v>
      </c>
      <c r="AO41" s="38" t="s">
        <v>939</v>
      </c>
    </row>
    <row r="42" spans="1:41" x14ac:dyDescent="0.2">
      <c r="A42" s="190" t="str">
        <f t="shared" si="2"/>
        <v/>
      </c>
      <c r="B42" s="130" t="str">
        <f>IF((E42)="","",'Activity (30)'!$A$16)</f>
        <v/>
      </c>
      <c r="C42" s="77" t="str">
        <f>IF((E42)="","",+'Activity (30)'!$I$16)</f>
        <v/>
      </c>
      <c r="D42" s="77" t="str">
        <f>IF(('Activity (30)'!$C$2)="","",('Activity (30)'!$C$2))</f>
        <v/>
      </c>
      <c r="E42" s="78" t="str">
        <f>IF(('Activity (30)'!$H$39)="","", +('Activity (30)'!$H$39))</f>
        <v/>
      </c>
      <c r="F42" s="79" t="str">
        <f>IF((E42)="","",+'Activity (30)'!$C$6)</f>
        <v/>
      </c>
      <c r="G42" s="80" t="str">
        <f>IF((E42)="","",('Activity (30)'!$C$5))</f>
        <v/>
      </c>
      <c r="H42" s="81" t="str">
        <f>IF(E42="","",(VLOOKUP('Activity (30)'!$F$5,$AP$6:$AQ$9,2,FALSE)))</f>
        <v/>
      </c>
      <c r="I42" s="141" t="str">
        <f>IF(E42="","",'Activity (30)'!$I$12)</f>
        <v/>
      </c>
      <c r="J42" s="105" t="str">
        <f>IF(E42="","",(VLOOKUP('Activity (30)'!$C$4,SummaryGHS!$AS$12:$AT$51,2,FALSE)))</f>
        <v/>
      </c>
      <c r="K42" s="105" t="str">
        <f>IF(E42="","",(VLOOKUP('Activity (30)'!$C$6,SummaryGHS!$AL$12:$AM$177,2,FALSE)))</f>
        <v/>
      </c>
      <c r="L42" s="105" t="str">
        <f t="shared" si="3"/>
        <v/>
      </c>
      <c r="M42" s="105" t="str">
        <f>IF(E42="","",(VLOOKUP('Activity (30)'!$H$10,SummaryGHS!$AQ$12:$AR$151,2,FALSE)))</f>
        <v/>
      </c>
      <c r="N42" s="105" t="str">
        <f>IF(E42="","",('Activity (30)'!$H$9))</f>
        <v/>
      </c>
      <c r="O42" s="106" t="str">
        <f>IF(E42="","",(VLOOKUP('Activity (30)'!$C$1,SummaryGHS!$AN$12:$AO$126,2,FALSE)))</f>
        <v/>
      </c>
      <c r="P42" s="14" t="str">
        <f t="shared" si="4"/>
        <v/>
      </c>
      <c r="Q42" s="15"/>
      <c r="R42" s="15"/>
      <c r="AG42" s="16" t="s">
        <v>645</v>
      </c>
      <c r="AJ42" s="2" t="s">
        <v>721</v>
      </c>
      <c r="AK42" s="2" t="s">
        <v>864</v>
      </c>
      <c r="AL42" s="38" t="s">
        <v>767</v>
      </c>
      <c r="AM42" s="38" t="s">
        <v>817</v>
      </c>
      <c r="AN42" s="38" t="s">
        <v>926</v>
      </c>
      <c r="AO42" s="38" t="s">
        <v>940</v>
      </c>
    </row>
    <row r="43" spans="1:41" x14ac:dyDescent="0.2">
      <c r="A43" s="190" t="str">
        <f t="shared" si="2"/>
        <v/>
      </c>
      <c r="B43" s="130" t="str">
        <f>IF((E43)="","",'Activity (31)'!$A$16)</f>
        <v/>
      </c>
      <c r="C43" s="77" t="str">
        <f>IF((E43)="","",+'Activity (31)'!$I$16)</f>
        <v/>
      </c>
      <c r="D43" s="77" t="str">
        <f>IF(('Activity (31)'!$C$2)="","",('Activity (31)'!$C$2))</f>
        <v/>
      </c>
      <c r="E43" s="78" t="str">
        <f>IF(('Activity (31)'!$H$39)="","", +('Activity (31)'!$H$39))</f>
        <v/>
      </c>
      <c r="F43" s="79" t="str">
        <f>IF((E43)="","",+'Activity (31)'!$C$6)</f>
        <v/>
      </c>
      <c r="G43" s="80" t="str">
        <f>IF((E43)="","",('Activity (31)'!$C$5))</f>
        <v/>
      </c>
      <c r="H43" s="81" t="str">
        <f>IF(E43="","",(VLOOKUP('Activity (31)'!$F$5,$AP$6:$AQ$9,2,FALSE)))</f>
        <v/>
      </c>
      <c r="I43" s="141" t="str">
        <f>IF(E43="","",'Activity (31)'!$I$12)</f>
        <v/>
      </c>
      <c r="J43" s="105" t="str">
        <f>IF(E43="","",(VLOOKUP('Activity (31)'!$C$4,SummaryGHS!$AS$12:$AT$51,2,FALSE)))</f>
        <v/>
      </c>
      <c r="K43" s="105" t="str">
        <f>IF(E43="","",(VLOOKUP('Activity (31)'!$C$6,SummaryGHS!$AL$12:$AM$177,2,FALSE)))</f>
        <v/>
      </c>
      <c r="L43" s="105" t="str">
        <f t="shared" si="3"/>
        <v/>
      </c>
      <c r="M43" s="105" t="str">
        <f>IF(E43="","",(VLOOKUP('Activity (31)'!$H$10,SummaryGHS!$AQ$12:$AR$151,2,FALSE)))</f>
        <v/>
      </c>
      <c r="N43" s="105" t="str">
        <f>IF(E43="","",('Activity (31)'!$H$9))</f>
        <v/>
      </c>
      <c r="O43" s="106" t="str">
        <f>IF(E43="","",(VLOOKUP('Activity (31)'!$C$1,SummaryGHS!$AN$12:$AO$126,2,FALSE)))</f>
        <v/>
      </c>
      <c r="P43" s="14" t="str">
        <f t="shared" si="4"/>
        <v/>
      </c>
      <c r="Q43" s="15"/>
      <c r="R43" s="15"/>
      <c r="AG43" s="16" t="s">
        <v>646</v>
      </c>
      <c r="AJ43" s="2" t="s">
        <v>722</v>
      </c>
      <c r="AK43" s="2" t="s">
        <v>865</v>
      </c>
      <c r="AL43" s="38" t="s">
        <v>768</v>
      </c>
      <c r="AM43" s="38" t="s">
        <v>818</v>
      </c>
    </row>
    <row r="44" spans="1:41" x14ac:dyDescent="0.2">
      <c r="A44" s="190" t="str">
        <f t="shared" si="2"/>
        <v/>
      </c>
      <c r="B44" s="130" t="str">
        <f>IF((E44)="","",'Activity (32)'!$A$16)</f>
        <v/>
      </c>
      <c r="C44" s="77" t="str">
        <f>IF((E44)="","",+'Activity (32)'!$I$16)</f>
        <v/>
      </c>
      <c r="D44" s="77" t="str">
        <f>IF(('Activity (32)'!$C$2)="","",('Activity (32)'!$C$2))</f>
        <v/>
      </c>
      <c r="E44" s="78" t="str">
        <f>IF(('Activity (32)'!$H$39)="","", +('Activity (32)'!$H$39))</f>
        <v/>
      </c>
      <c r="F44" s="79" t="str">
        <f>IF((E44)="","",+'Activity (32)'!$C$6)</f>
        <v/>
      </c>
      <c r="G44" s="80" t="str">
        <f>IF((E44)="","",('Activity (32)'!$C$5))</f>
        <v/>
      </c>
      <c r="H44" s="81" t="str">
        <f>IF(E44="","",(VLOOKUP('Activity (32)'!$F$5,$AP$6:$AQ$9,2,FALSE)))</f>
        <v/>
      </c>
      <c r="I44" s="141" t="str">
        <f>IF(E44="","",'Activity (32)'!$I$12)</f>
        <v/>
      </c>
      <c r="J44" s="105" t="str">
        <f>IF(E44="","",(VLOOKUP('Activity (32)'!$C$4,SummaryGHS!$AS$12:$AT$51,2,FALSE)))</f>
        <v/>
      </c>
      <c r="K44" s="105" t="str">
        <f>IF(E44="","",(VLOOKUP('Activity (32)'!$C$6,SummaryGHS!$AL$12:$AM$177,2,FALSE)))</f>
        <v/>
      </c>
      <c r="L44" s="105" t="str">
        <f t="shared" si="3"/>
        <v/>
      </c>
      <c r="M44" s="105" t="str">
        <f>IF(E44="","",(VLOOKUP('Activity (32)'!$H$10,SummaryGHS!$AQ$12:$AR$151,2,FALSE)))</f>
        <v/>
      </c>
      <c r="N44" s="105" t="str">
        <f>IF(E44="","",('Activity (32)'!$H$9))</f>
        <v/>
      </c>
      <c r="O44" s="106" t="str">
        <f>IF(E44="","",(VLOOKUP('Activity (32)'!$C$1,SummaryGHS!$AN$12:$AO$126,2,FALSE)))</f>
        <v/>
      </c>
      <c r="P44" s="14" t="str">
        <f t="shared" si="4"/>
        <v/>
      </c>
      <c r="Q44" s="15"/>
      <c r="R44" s="15"/>
      <c r="AG44" s="16" t="s">
        <v>647</v>
      </c>
      <c r="AJ44" s="2" t="s">
        <v>723</v>
      </c>
      <c r="AK44" s="2" t="s">
        <v>866</v>
      </c>
      <c r="AL44" s="38" t="s">
        <v>769</v>
      </c>
      <c r="AM44" s="38" t="s">
        <v>819</v>
      </c>
    </row>
    <row r="45" spans="1:41" x14ac:dyDescent="0.2">
      <c r="A45" s="190" t="str">
        <f t="shared" si="2"/>
        <v/>
      </c>
      <c r="B45" s="130" t="str">
        <f>IF((E45)="","",'Activity (33)'!$A$16)</f>
        <v/>
      </c>
      <c r="C45" s="77" t="str">
        <f>IF((E45)="","",+'Activity (33)'!$I$16)</f>
        <v/>
      </c>
      <c r="D45" s="77" t="str">
        <f>IF(('Activity (33)'!$C$2)="","",('Activity (33)'!$C$2))</f>
        <v/>
      </c>
      <c r="E45" s="78" t="str">
        <f>IF(('Activity (33)'!$H$39)="","", +('Activity (33)'!$H$39))</f>
        <v/>
      </c>
      <c r="F45" s="79" t="str">
        <f>IF((E45)="","",+'Activity (33)'!$C$6)</f>
        <v/>
      </c>
      <c r="G45" s="80" t="str">
        <f>IF((E45)="","",('Activity (33)'!$C$5))</f>
        <v/>
      </c>
      <c r="H45" s="81" t="str">
        <f>IF(E45="","",(VLOOKUP('Activity (33)'!$F$5,$AP$6:$AQ$9,2,FALSE)))</f>
        <v/>
      </c>
      <c r="I45" s="141" t="str">
        <f>IF(E45="","",'Activity (33)'!$I$12)</f>
        <v/>
      </c>
      <c r="J45" s="105" t="str">
        <f>IF(E45="","",(VLOOKUP('Activity (33)'!$C$4,SummaryGHS!$AS$12:$AT$51,2,FALSE)))</f>
        <v/>
      </c>
      <c r="K45" s="105" t="str">
        <f>IF(E45="","",(VLOOKUP('Activity (33)'!$C$6,SummaryGHS!$AL$12:$AM$177,2,FALSE)))</f>
        <v/>
      </c>
      <c r="L45" s="105" t="str">
        <f t="shared" si="3"/>
        <v/>
      </c>
      <c r="M45" s="105" t="str">
        <f>IF(E45="","",(VLOOKUP('Activity (33)'!$H$10,SummaryGHS!$AQ$12:$AR$151,2,FALSE)))</f>
        <v/>
      </c>
      <c r="N45" s="105" t="str">
        <f>IF(E45="","",('Activity (33)'!$H$9))</f>
        <v/>
      </c>
      <c r="O45" s="106" t="str">
        <f>IF(E45="","",(VLOOKUP('Activity (33)'!$C$1,SummaryGHS!$AN$12:$AO$126,2,FALSE)))</f>
        <v/>
      </c>
      <c r="P45" s="14" t="str">
        <f t="shared" si="4"/>
        <v/>
      </c>
      <c r="Q45" s="15"/>
      <c r="R45" s="15"/>
      <c r="AG45" s="16" t="s">
        <v>648</v>
      </c>
      <c r="AJ45" s="2" t="s">
        <v>724</v>
      </c>
      <c r="AK45" s="2" t="s">
        <v>867</v>
      </c>
      <c r="AL45" s="38" t="s">
        <v>770</v>
      </c>
      <c r="AM45" s="38" t="s">
        <v>820</v>
      </c>
    </row>
    <row r="46" spans="1:41" x14ac:dyDescent="0.2">
      <c r="A46" s="190" t="str">
        <f t="shared" si="2"/>
        <v/>
      </c>
      <c r="B46" s="130" t="str">
        <f>IF((E46)="","",'Activity (34)'!$A$16)</f>
        <v/>
      </c>
      <c r="C46" s="77" t="str">
        <f>IF((E46)="","",+'Activity (34)'!$I$16)</f>
        <v/>
      </c>
      <c r="D46" s="77" t="str">
        <f>IF(('Activity (34)'!$C$2)="","",('Activity (34)'!$C$2))</f>
        <v/>
      </c>
      <c r="E46" s="78" t="str">
        <f>IF(('Activity (34)'!$H$39)="","", +('Activity (34)'!$H$39))</f>
        <v/>
      </c>
      <c r="F46" s="79" t="str">
        <f>IF((E46)="","",+'Activity (34)'!$C$6)</f>
        <v/>
      </c>
      <c r="G46" s="80" t="str">
        <f>IF((E46)="","",('Activity (34)'!$C$5))</f>
        <v/>
      </c>
      <c r="H46" s="81" t="str">
        <f>IF(E46="","",(VLOOKUP('Activity (34)'!$F$5,$AP$6:$AQ$9,2,FALSE)))</f>
        <v/>
      </c>
      <c r="I46" s="141" t="str">
        <f>IF(E46="","",'Activity (34)'!$I$12)</f>
        <v/>
      </c>
      <c r="J46" s="105" t="str">
        <f>IF(E46="","",(VLOOKUP('Activity (34)'!$C$4,SummaryGHS!$AS$12:$AT$51,2,FALSE)))</f>
        <v/>
      </c>
      <c r="K46" s="105" t="str">
        <f>IF(E46="","",(VLOOKUP('Activity (34)'!$C$6,SummaryGHS!$AL$12:$AM$177,2,FALSE)))</f>
        <v/>
      </c>
      <c r="L46" s="105" t="str">
        <f t="shared" si="3"/>
        <v/>
      </c>
      <c r="M46" s="105" t="str">
        <f>IF(E46="","",(VLOOKUP('Activity (34)'!$H$10,SummaryGHS!$AQ$12:$AR$151,2,FALSE)))</f>
        <v/>
      </c>
      <c r="N46" s="105" t="str">
        <f>IF(E46="","",('Activity (34)'!$H$9))</f>
        <v/>
      </c>
      <c r="O46" s="106" t="str">
        <f>IF(E46="","",(VLOOKUP('Activity (34)'!$C$1,SummaryGHS!$AN$12:$AO$126,2,FALSE)))</f>
        <v/>
      </c>
      <c r="P46" s="14" t="str">
        <f t="shared" si="4"/>
        <v/>
      </c>
      <c r="Q46" s="15"/>
      <c r="R46" s="15"/>
      <c r="AG46" s="16" t="s">
        <v>649</v>
      </c>
      <c r="AJ46" s="2" t="s">
        <v>725</v>
      </c>
      <c r="AK46" s="2" t="s">
        <v>868</v>
      </c>
      <c r="AL46" s="38" t="s">
        <v>771</v>
      </c>
      <c r="AM46" s="38" t="s">
        <v>821</v>
      </c>
    </row>
    <row r="47" spans="1:41" x14ac:dyDescent="0.2">
      <c r="A47" s="190" t="str">
        <f t="shared" si="2"/>
        <v/>
      </c>
      <c r="B47" s="130" t="str">
        <f>IF((E47)="","",'Activity (35)'!$A$16)</f>
        <v/>
      </c>
      <c r="C47" s="77" t="str">
        <f>IF((E47)="","",+'Activity (35)'!$I$16)</f>
        <v/>
      </c>
      <c r="D47" s="77" t="str">
        <f>IF(('Activity (35)'!$C$2)="","",('Activity (35)'!$C$2))</f>
        <v/>
      </c>
      <c r="E47" s="78" t="str">
        <f>IF(('Activity (35)'!$H$39)="","", +('Activity (35)'!$H$39))</f>
        <v/>
      </c>
      <c r="F47" s="79" t="str">
        <f>IF((E47)="","",+'Activity (35)'!$C$6)</f>
        <v/>
      </c>
      <c r="G47" s="80" t="str">
        <f>IF((E47)="","",('Activity (35)'!$C$5))</f>
        <v/>
      </c>
      <c r="H47" s="81" t="str">
        <f>IF(E47="","",(VLOOKUP('Activity (35)'!$F$5,$AP$6:$AQ$9,2,FALSE)))</f>
        <v/>
      </c>
      <c r="I47" s="141" t="str">
        <f>IF(E47="","",'Activity (35)'!$I$12)</f>
        <v/>
      </c>
      <c r="J47" s="105" t="str">
        <f>IF(E47="","",(VLOOKUP('Activity (35)'!$C$4,SummaryGHS!$AS$12:$AT$51,2,FALSE)))</f>
        <v/>
      </c>
      <c r="K47" s="105" t="str">
        <f>IF(E47="","",(VLOOKUP('Activity (35)'!$C$6,SummaryGHS!$AL$12:$AM$177,2,FALSE)))</f>
        <v/>
      </c>
      <c r="L47" s="105" t="str">
        <f t="shared" si="3"/>
        <v/>
      </c>
      <c r="M47" s="105" t="str">
        <f>IF(E47="","",(VLOOKUP('Activity (35)'!$H$10,SummaryGHS!$AQ$12:$AR$151,2,FALSE)))</f>
        <v/>
      </c>
      <c r="N47" s="105" t="str">
        <f>IF(E47="","",('Activity (35)'!$H$9))</f>
        <v/>
      </c>
      <c r="O47" s="106" t="str">
        <f>IF(E47="","",(VLOOKUP('Activity (35)'!$C$1,SummaryGHS!$AN$12:$AO$126,2,FALSE)))</f>
        <v/>
      </c>
      <c r="P47" s="14" t="str">
        <f t="shared" si="4"/>
        <v/>
      </c>
      <c r="Q47" s="15"/>
      <c r="R47" s="15"/>
      <c r="AG47" s="16" t="s">
        <v>650</v>
      </c>
      <c r="AJ47" s="2" t="s">
        <v>726</v>
      </c>
      <c r="AK47" s="2" t="s">
        <v>869</v>
      </c>
      <c r="AL47" s="38" t="s">
        <v>772</v>
      </c>
      <c r="AM47" s="38" t="s">
        <v>822</v>
      </c>
    </row>
    <row r="48" spans="1:41" x14ac:dyDescent="0.2">
      <c r="A48" s="190" t="str">
        <f t="shared" si="2"/>
        <v/>
      </c>
      <c r="B48" s="130" t="str">
        <f>IF((E48)="","",'Activity (36)'!$A$16)</f>
        <v/>
      </c>
      <c r="C48" s="77" t="str">
        <f>IF((E48)="","",+'Activity (36)'!$I$16)</f>
        <v/>
      </c>
      <c r="D48" s="77" t="str">
        <f>IF(('Activity (36)'!$C$2)="","",('Activity (36)'!$C$2))</f>
        <v/>
      </c>
      <c r="E48" s="78" t="str">
        <f>IF(('Activity (36)'!$H$39)="","", +('Activity (36)'!$H$39))</f>
        <v/>
      </c>
      <c r="F48" s="79" t="str">
        <f>IF((E48)="","",+'Activity (36)'!$C$6)</f>
        <v/>
      </c>
      <c r="G48" s="80" t="str">
        <f>IF((E48)="","",('Activity (36)'!$C$5))</f>
        <v/>
      </c>
      <c r="H48" s="81" t="str">
        <f>IF(E48="","",(VLOOKUP('Activity (36)'!$F$5,$AP$6:$AQ$9,2,FALSE)))</f>
        <v/>
      </c>
      <c r="I48" s="141" t="str">
        <f>IF(E48="","",'Activity (36)'!$I$12)</f>
        <v/>
      </c>
      <c r="J48" s="105" t="str">
        <f>IF(E48="","",(VLOOKUP('Activity (36)'!$C$4,SummaryGHS!$AS$12:$AT$51,2,FALSE)))</f>
        <v/>
      </c>
      <c r="K48" s="105" t="str">
        <f>IF(E48="","",(VLOOKUP('Activity (36)'!$C$6,SummaryGHS!$AL$12:$AM$177,2,FALSE)))</f>
        <v/>
      </c>
      <c r="L48" s="105" t="str">
        <f t="shared" si="3"/>
        <v/>
      </c>
      <c r="M48" s="105" t="str">
        <f>IF(E48="","",(VLOOKUP('Activity (36)'!$H$10,SummaryGHS!$AQ$12:$AR$151,2,FALSE)))</f>
        <v/>
      </c>
      <c r="N48" s="105" t="str">
        <f>IF(E48="","",('Activity (36)'!$H$9))</f>
        <v/>
      </c>
      <c r="O48" s="106" t="str">
        <f>IF(E48="","",(VLOOKUP('Activity (36)'!$C$1,SummaryGHS!$AN$12:$AO$126,2,FALSE)))</f>
        <v/>
      </c>
      <c r="P48" s="14" t="str">
        <f t="shared" si="4"/>
        <v/>
      </c>
      <c r="Q48" s="15"/>
      <c r="R48" s="15"/>
      <c r="AG48" s="16" t="s">
        <v>651</v>
      </c>
      <c r="AJ48" s="2" t="s">
        <v>727</v>
      </c>
      <c r="AK48" s="2" t="s">
        <v>870</v>
      </c>
      <c r="AL48" s="38" t="s">
        <v>773</v>
      </c>
      <c r="AM48" s="38" t="s">
        <v>823</v>
      </c>
    </row>
    <row r="49" spans="1:39" x14ac:dyDescent="0.2">
      <c r="A49" s="190" t="str">
        <f t="shared" si="2"/>
        <v/>
      </c>
      <c r="B49" s="130" t="str">
        <f>IF((E49)="","",'Activity (37)'!$A$16)</f>
        <v/>
      </c>
      <c r="C49" s="77" t="str">
        <f>IF((E49)="","",+'Activity (37)'!$I$16)</f>
        <v/>
      </c>
      <c r="D49" s="77" t="str">
        <f>IF(('Activity (37)'!$C$2)="","",('Activity (37)'!$C$2))</f>
        <v/>
      </c>
      <c r="E49" s="78" t="str">
        <f>IF(('Activity (37)'!$H$39)="","", +('Activity (37)'!$H$39))</f>
        <v/>
      </c>
      <c r="F49" s="79" t="str">
        <f>IF((E49)="","",+'Activity (37)'!$C$6)</f>
        <v/>
      </c>
      <c r="G49" s="80" t="str">
        <f>IF((E49)="","",('Activity (37)'!$C$5))</f>
        <v/>
      </c>
      <c r="H49" s="81" t="str">
        <f>IF(E49="","",(VLOOKUP('Activity (37)'!$F$5,$AP$6:$AQ$9,2,FALSE)))</f>
        <v/>
      </c>
      <c r="I49" s="141" t="str">
        <f>IF(E49="","",'Activity (37)'!$I$12)</f>
        <v/>
      </c>
      <c r="J49" s="105" t="str">
        <f>IF(E49="","",(VLOOKUP('Activity (37)'!$C$4,SummaryGHS!$AS$12:$AT$51,2,FALSE)))</f>
        <v/>
      </c>
      <c r="K49" s="105" t="str">
        <f>IF(E49="","",(VLOOKUP('Activity (37)'!$C$6,SummaryGHS!$AL$12:$AM$177,2,FALSE)))</f>
        <v/>
      </c>
      <c r="L49" s="105" t="str">
        <f t="shared" si="3"/>
        <v/>
      </c>
      <c r="M49" s="105" t="str">
        <f>IF(E49="","",(VLOOKUP('Activity (37)'!$H$10,SummaryGHS!$AQ$12:$AR$151,2,FALSE)))</f>
        <v/>
      </c>
      <c r="N49" s="105" t="str">
        <f>IF(E49="","",('Activity (37)'!$H$9))</f>
        <v/>
      </c>
      <c r="O49" s="106" t="str">
        <f>IF(E49="","",(VLOOKUP('Activity (37)'!$C$1,SummaryGHS!$AN$12:$AO$126,2,FALSE)))</f>
        <v/>
      </c>
      <c r="P49" s="14" t="str">
        <f t="shared" si="4"/>
        <v/>
      </c>
      <c r="Q49" s="15"/>
      <c r="R49" s="15"/>
      <c r="AG49" s="16" t="s">
        <v>652</v>
      </c>
      <c r="AJ49" s="2" t="s">
        <v>728</v>
      </c>
      <c r="AK49" s="2" t="s">
        <v>871</v>
      </c>
      <c r="AL49" s="38" t="s">
        <v>774</v>
      </c>
      <c r="AM49" s="38" t="s">
        <v>824</v>
      </c>
    </row>
    <row r="50" spans="1:39" x14ac:dyDescent="0.2">
      <c r="A50" s="190" t="str">
        <f t="shared" si="2"/>
        <v/>
      </c>
      <c r="B50" s="130" t="str">
        <f>IF((E50)="","",'Activity (38)'!$A$16)</f>
        <v/>
      </c>
      <c r="C50" s="77" t="str">
        <f>IF((E50)="","",+'Activity (38)'!$I$16)</f>
        <v/>
      </c>
      <c r="D50" s="77" t="str">
        <f>IF(('Activity (38)'!$C$2)="","",('Activity (38)'!$C$2))</f>
        <v/>
      </c>
      <c r="E50" s="78" t="str">
        <f>IF(('Activity (38)'!$H$39)="","", +('Activity (38)'!$H$39))</f>
        <v/>
      </c>
      <c r="F50" s="79" t="str">
        <f>IF((E50)="","",+'Activity (38)'!$C$6)</f>
        <v/>
      </c>
      <c r="G50" s="80" t="str">
        <f>IF((E50)="","",('Activity (38)'!$C$5))</f>
        <v/>
      </c>
      <c r="H50" s="81" t="str">
        <f>IF(E50="","",(VLOOKUP('Activity (38)'!$F$5,$AP$6:$AQ$9,2,FALSE)))</f>
        <v/>
      </c>
      <c r="I50" s="141" t="str">
        <f>IF(E50="","",'Activity (38)'!$I$12)</f>
        <v/>
      </c>
      <c r="J50" s="105" t="str">
        <f>IF(E50="","",(VLOOKUP('Activity (38)'!$C$4,SummaryGHS!$AS$12:$AT$51,2,FALSE)))</f>
        <v/>
      </c>
      <c r="K50" s="105" t="str">
        <f>IF(E50="","",(VLOOKUP('Activity (38)'!$C$6,SummaryGHS!$AL$12:$AM$177,2,FALSE)))</f>
        <v/>
      </c>
      <c r="L50" s="105" t="str">
        <f t="shared" si="3"/>
        <v/>
      </c>
      <c r="M50" s="105" t="str">
        <f>IF(E50="","",(VLOOKUP('Activity (38)'!$H$10,SummaryGHS!$AQ$12:$AR$151,2,FALSE)))</f>
        <v/>
      </c>
      <c r="N50" s="105" t="str">
        <f>IF(E50="","",('Activity (38)'!$H$9))</f>
        <v/>
      </c>
      <c r="O50" s="106" t="str">
        <f>IF(E50="","",(VLOOKUP('Activity (38)'!$C$1,SummaryGHS!$AN$12:$AO$126,2,FALSE)))</f>
        <v/>
      </c>
      <c r="P50" s="14" t="str">
        <f t="shared" si="4"/>
        <v/>
      </c>
      <c r="Q50" s="15"/>
      <c r="R50" s="15"/>
      <c r="AG50" s="16" t="s">
        <v>653</v>
      </c>
      <c r="AJ50" s="2" t="s">
        <v>729</v>
      </c>
      <c r="AK50" s="2" t="s">
        <v>872</v>
      </c>
      <c r="AL50" s="38" t="s">
        <v>775</v>
      </c>
      <c r="AM50" s="38" t="s">
        <v>825</v>
      </c>
    </row>
    <row r="51" spans="1:39" x14ac:dyDescent="0.2">
      <c r="A51" s="190" t="str">
        <f t="shared" si="2"/>
        <v/>
      </c>
      <c r="B51" s="130" t="str">
        <f>IF((E51)="","",'Activity (39)'!$A$16)</f>
        <v/>
      </c>
      <c r="C51" s="77" t="str">
        <f>IF((E51)="","",+'Activity (39)'!$I$16)</f>
        <v/>
      </c>
      <c r="D51" s="77" t="str">
        <f>IF(('Activity (39)'!$C$2)="","",('Activity (39)'!$C$2))</f>
        <v/>
      </c>
      <c r="E51" s="78" t="str">
        <f>IF(('Activity (39)'!$H$39)="","", +('Activity (39)'!$H$39))</f>
        <v/>
      </c>
      <c r="F51" s="79" t="str">
        <f>IF((E51)="","",+'Activity (39)'!$C$6)</f>
        <v/>
      </c>
      <c r="G51" s="80" t="str">
        <f>IF((E51)="","",('Activity (39)'!$C$5))</f>
        <v/>
      </c>
      <c r="H51" s="81" t="str">
        <f>IF(E51="","",(VLOOKUP('Activity (39)'!$F$5,$AP$6:$AQ$9,2,FALSE)))</f>
        <v/>
      </c>
      <c r="I51" s="141" t="str">
        <f>IF(E51="","",'Activity (39)'!$I$12)</f>
        <v/>
      </c>
      <c r="J51" s="105" t="str">
        <f>IF(E51="","",(VLOOKUP('Activity (39)'!$C$4,SummaryGHS!$AS$12:$AT$51,2,FALSE)))</f>
        <v/>
      </c>
      <c r="K51" s="105" t="str">
        <f>IF(E51="","",(VLOOKUP('Activity (39)'!$C$6,SummaryGHS!$AL$12:$AM$177,2,FALSE)))</f>
        <v/>
      </c>
      <c r="L51" s="105" t="str">
        <f t="shared" si="3"/>
        <v/>
      </c>
      <c r="M51" s="105" t="str">
        <f>IF(E51="","",(VLOOKUP('Activity (39)'!$H$10,SummaryGHS!$AQ$12:$AR$151,2,FALSE)))</f>
        <v/>
      </c>
      <c r="N51" s="105" t="str">
        <f>IF(E51="","",('Activity (39)'!$H$9))</f>
        <v/>
      </c>
      <c r="O51" s="106" t="str">
        <f>IF(E51="","",(VLOOKUP('Activity (39)'!$C$1,SummaryGHS!$AN$12:$AO$126,2,FALSE)))</f>
        <v/>
      </c>
      <c r="P51" s="14" t="str">
        <f t="shared" si="4"/>
        <v/>
      </c>
      <c r="Q51" s="15"/>
      <c r="R51" s="15"/>
      <c r="AG51" s="16" t="s">
        <v>654</v>
      </c>
      <c r="AJ51" s="2" t="s">
        <v>730</v>
      </c>
      <c r="AK51" s="2" t="s">
        <v>873</v>
      </c>
      <c r="AL51" s="38" t="s">
        <v>776</v>
      </c>
      <c r="AM51" s="38" t="s">
        <v>826</v>
      </c>
    </row>
    <row r="52" spans="1:39" x14ac:dyDescent="0.2">
      <c r="A52" s="190" t="str">
        <f t="shared" si="2"/>
        <v/>
      </c>
      <c r="B52" s="130" t="str">
        <f>IF((E52)="","",'Activity (40)'!$A$16)</f>
        <v/>
      </c>
      <c r="C52" s="77" t="str">
        <f>IF((E52)="","",+'Activity (40)'!$I$16)</f>
        <v/>
      </c>
      <c r="D52" s="77" t="str">
        <f>IF(('Activity (40)'!$C$2)="","",('Activity (40)'!$C$2))</f>
        <v/>
      </c>
      <c r="E52" s="78" t="str">
        <f>IF(('Activity (40)'!$H$39)="","", +('Activity (40)'!$H$39))</f>
        <v/>
      </c>
      <c r="F52" s="79" t="str">
        <f>IF((E52)="","",+'Activity (40)'!$C$6)</f>
        <v/>
      </c>
      <c r="G52" s="80" t="str">
        <f>IF((E52)="","",('Activity (40)'!$C$5))</f>
        <v/>
      </c>
      <c r="H52" s="81" t="str">
        <f>IF(E52="","",(VLOOKUP('Activity (40)'!$F$5,$AP$6:$AQ$9,2,FALSE)))</f>
        <v/>
      </c>
      <c r="I52" s="141" t="str">
        <f>IF(E52="","",'Activity (40)'!$I$12)</f>
        <v/>
      </c>
      <c r="J52" s="105" t="str">
        <f>IF(E52="","",(VLOOKUP('Activity (40)'!$C$4,SummaryGHS!$AS$12:$AT$51,2,FALSE)))</f>
        <v/>
      </c>
      <c r="K52" s="105" t="str">
        <f>IF(E52="","",(VLOOKUP('Activity (40)'!$C$6,SummaryGHS!$AL$12:$AM$177,2,FALSE)))</f>
        <v/>
      </c>
      <c r="L52" s="105" t="str">
        <f t="shared" si="3"/>
        <v/>
      </c>
      <c r="M52" s="105" t="str">
        <f>IF(E52="","",(VLOOKUP('Activity (40)'!$H$10,SummaryGHS!$AQ$12:$AR$151,2,FALSE)))</f>
        <v/>
      </c>
      <c r="N52" s="105" t="str">
        <f>IF(E52="","",('Activity (40)'!$H$9))</f>
        <v/>
      </c>
      <c r="O52" s="106" t="str">
        <f>IF(E52="","",(VLOOKUP('Activity (40)'!$C$1,SummaryGHS!$AN$12:$AO$126,2,FALSE)))</f>
        <v/>
      </c>
      <c r="P52" s="14" t="str">
        <f t="shared" si="4"/>
        <v/>
      </c>
      <c r="Q52" s="15"/>
      <c r="R52" s="15"/>
      <c r="AG52" s="16" t="s">
        <v>655</v>
      </c>
      <c r="AJ52" s="2" t="s">
        <v>731</v>
      </c>
      <c r="AK52" s="2" t="s">
        <v>874</v>
      </c>
      <c r="AL52" s="38" t="s">
        <v>777</v>
      </c>
      <c r="AM52" s="38" t="s">
        <v>827</v>
      </c>
    </row>
    <row r="53" spans="1:39" x14ac:dyDescent="0.2">
      <c r="A53" s="190" t="str">
        <f t="shared" si="2"/>
        <v/>
      </c>
      <c r="B53" s="130" t="str">
        <f>IF((E53)="","",'Activity (41)'!$A$16)</f>
        <v/>
      </c>
      <c r="C53" s="77" t="str">
        <f>IF((E53)="","",+'Activity (41)'!$I$16)</f>
        <v/>
      </c>
      <c r="D53" s="77" t="str">
        <f>IF(('Activity (41)'!$C$2)="","",('Activity (41)'!$C$2))</f>
        <v/>
      </c>
      <c r="E53" s="78" t="str">
        <f>IF(('Activity (41)'!$H$39)="","", +('Activity (41)'!$H$39))</f>
        <v/>
      </c>
      <c r="F53" s="79" t="str">
        <f>IF((E53)="","",+'Activity (41)'!$C$6)</f>
        <v/>
      </c>
      <c r="G53" s="80" t="str">
        <f>IF((E53)="","",('Activity (41)'!$C$5))</f>
        <v/>
      </c>
      <c r="H53" s="81" t="str">
        <f>IF(E53="","",(VLOOKUP('Activity (41)'!$F$5,$AP$6:$AQ$9,2,FALSE)))</f>
        <v/>
      </c>
      <c r="I53" s="141" t="str">
        <f>IF(E53="","",'Activity (41)'!$I$12)</f>
        <v/>
      </c>
      <c r="J53" s="105" t="str">
        <f>IF(E53="","",(VLOOKUP('Activity (41)'!$C$4,SummaryGHS!$AS$12:$AT$51,2,FALSE)))</f>
        <v/>
      </c>
      <c r="K53" s="105" t="str">
        <f>IF(E53="","",(VLOOKUP('Activity (41)'!$C$6,SummaryGHS!$AL$12:$AM$177,2,FALSE)))</f>
        <v/>
      </c>
      <c r="L53" s="105" t="str">
        <f t="shared" si="3"/>
        <v/>
      </c>
      <c r="M53" s="105" t="str">
        <f>IF(E53="","",(VLOOKUP('Activity (41)'!$H$10,SummaryGHS!$AQ$12:$AR$151,2,FALSE)))</f>
        <v/>
      </c>
      <c r="N53" s="105" t="str">
        <f>IF(E53="","",('Activity (41)'!$H$9))</f>
        <v/>
      </c>
      <c r="O53" s="106" t="str">
        <f>IF(E53="","",(VLOOKUP('Activity (41)'!$C$1,SummaryGHS!$AN$12:$AO$126,2,FALSE)))</f>
        <v/>
      </c>
      <c r="P53" s="14" t="str">
        <f t="shared" si="4"/>
        <v/>
      </c>
      <c r="Q53" s="15"/>
      <c r="R53" s="15"/>
      <c r="AG53" s="16" t="s">
        <v>656</v>
      </c>
      <c r="AJ53" s="2" t="s">
        <v>732</v>
      </c>
      <c r="AK53" s="2" t="s">
        <v>875</v>
      </c>
      <c r="AL53" s="38" t="s">
        <v>778</v>
      </c>
      <c r="AM53" s="38" t="s">
        <v>828</v>
      </c>
    </row>
    <row r="54" spans="1:39" x14ac:dyDescent="0.2">
      <c r="A54" s="190" t="str">
        <f t="shared" si="2"/>
        <v/>
      </c>
      <c r="B54" s="130" t="str">
        <f>IF((E54)="","",'Activity (42)'!$A$16)</f>
        <v/>
      </c>
      <c r="C54" s="77" t="str">
        <f>IF((E54)="","",+'Activity (42)'!$I$16)</f>
        <v/>
      </c>
      <c r="D54" s="77" t="str">
        <f>IF(('Activity (42)'!$C$2)="","",('Activity (42)'!$C$2))</f>
        <v/>
      </c>
      <c r="E54" s="78" t="str">
        <f>IF(('Activity (42)'!$H$39)="","", +('Activity (42)'!$H$39))</f>
        <v/>
      </c>
      <c r="F54" s="79" t="str">
        <f>IF((E54)="","",+'Activity (42)'!$C$6)</f>
        <v/>
      </c>
      <c r="G54" s="80" t="str">
        <f>IF((E54)="","",('Activity (42)'!$C$5))</f>
        <v/>
      </c>
      <c r="H54" s="81" t="str">
        <f>IF(E54="","",(VLOOKUP('Activity (42)'!$F$5,$AP$6:$AQ$9,2,FALSE)))</f>
        <v/>
      </c>
      <c r="I54" s="141" t="str">
        <f>IF(E54="","",'Activity (42)'!$I$12)</f>
        <v/>
      </c>
      <c r="J54" s="105" t="str">
        <f>IF(E54="","",(VLOOKUP('Activity (42)'!$C$4,SummaryGHS!$AS$12:$AT$51,2,FALSE)))</f>
        <v/>
      </c>
      <c r="K54" s="105" t="str">
        <f>IF(E54="","",(VLOOKUP('Activity (42)'!$C$6,SummaryGHS!$AL$12:$AM$177,2,FALSE)))</f>
        <v/>
      </c>
      <c r="L54" s="105" t="str">
        <f t="shared" si="3"/>
        <v/>
      </c>
      <c r="M54" s="105" t="str">
        <f>IF(E54="","",(VLOOKUP('Activity (42)'!$H$10,SummaryGHS!$AQ$12:$AR$151,2,FALSE)))</f>
        <v/>
      </c>
      <c r="N54" s="105" t="str">
        <f>IF(E54="","",('Activity (42)'!$H$9))</f>
        <v/>
      </c>
      <c r="O54" s="106" t="str">
        <f>IF(E54="","",(VLOOKUP('Activity (42)'!$C$1,SummaryGHS!$AN$12:$AO$126,2,FALSE)))</f>
        <v/>
      </c>
      <c r="P54" s="14" t="str">
        <f t="shared" si="4"/>
        <v/>
      </c>
      <c r="Q54" s="15"/>
      <c r="R54" s="15"/>
      <c r="AG54" s="16" t="s">
        <v>657</v>
      </c>
      <c r="AJ54" s="2" t="s">
        <v>733</v>
      </c>
      <c r="AK54" s="2" t="s">
        <v>876</v>
      </c>
      <c r="AL54" s="38" t="s">
        <v>779</v>
      </c>
      <c r="AM54" s="38" t="s">
        <v>829</v>
      </c>
    </row>
    <row r="55" spans="1:39" x14ac:dyDescent="0.2">
      <c r="A55" s="190" t="str">
        <f t="shared" si="2"/>
        <v/>
      </c>
      <c r="B55" s="130" t="str">
        <f>IF((E55)="","",'Activity (43)'!$A$16)</f>
        <v/>
      </c>
      <c r="C55" s="77" t="str">
        <f>IF((E55)="","",+'Activity (43)'!$I$16)</f>
        <v/>
      </c>
      <c r="D55" s="77" t="str">
        <f>IF(('Activity (43)'!$C$2)="","",('Activity (43)'!$C$2))</f>
        <v/>
      </c>
      <c r="E55" s="78" t="str">
        <f>IF(('Activity (43)'!$H$39)="","", +('Activity (43)'!$H$39))</f>
        <v/>
      </c>
      <c r="F55" s="79" t="str">
        <f>IF((E55)="","",+'Activity (43)'!$C$6)</f>
        <v/>
      </c>
      <c r="G55" s="80" t="str">
        <f>IF((E55)="","",('Activity (43)'!$C$5))</f>
        <v/>
      </c>
      <c r="H55" s="81" t="str">
        <f>IF(E55="","",(VLOOKUP('Activity (43)'!$F$5,$AP$6:$AQ$9,2,FALSE)))</f>
        <v/>
      </c>
      <c r="I55" s="141" t="str">
        <f>IF(E55="","",'Activity (43)'!$I$12)</f>
        <v/>
      </c>
      <c r="J55" s="105" t="str">
        <f>IF(E55="","",(VLOOKUP('Activity (43)'!$C$4,SummaryGHS!$AS$12:$AT$51,2,FALSE)))</f>
        <v/>
      </c>
      <c r="K55" s="105" t="str">
        <f>IF(E55="","",(VLOOKUP('Activity (43)'!$C$6,SummaryGHS!$AL$12:$AM$177,2,FALSE)))</f>
        <v/>
      </c>
      <c r="L55" s="105" t="str">
        <f t="shared" si="3"/>
        <v/>
      </c>
      <c r="M55" s="105" t="str">
        <f>IF(E55="","",(VLOOKUP('Activity (43)'!$H$10,SummaryGHS!$AQ$12:$AR$151,2,FALSE)))</f>
        <v/>
      </c>
      <c r="N55" s="105" t="str">
        <f>IF(E55="","",('Activity (43)'!$H$9))</f>
        <v/>
      </c>
      <c r="O55" s="106" t="str">
        <f>IF(E55="","",(VLOOKUP('Activity (43)'!$C$1,SummaryGHS!$AN$12:$AO$126,2,FALSE)))</f>
        <v/>
      </c>
      <c r="P55" s="14" t="str">
        <f t="shared" si="4"/>
        <v/>
      </c>
      <c r="Q55" s="15"/>
      <c r="R55" s="15"/>
      <c r="AG55" s="16" t="s">
        <v>658</v>
      </c>
      <c r="AJ55" s="2" t="s">
        <v>734</v>
      </c>
      <c r="AK55" s="2" t="s">
        <v>877</v>
      </c>
      <c r="AL55" s="38" t="s">
        <v>780</v>
      </c>
      <c r="AM55" s="38" t="s">
        <v>830</v>
      </c>
    </row>
    <row r="56" spans="1:39" x14ac:dyDescent="0.2">
      <c r="A56" s="190" t="str">
        <f t="shared" si="2"/>
        <v/>
      </c>
      <c r="B56" s="130" t="str">
        <f>IF((E56)="","",'Activity (44)'!$A$16)</f>
        <v/>
      </c>
      <c r="C56" s="77" t="str">
        <f>IF((E56)="","",+'Activity (44)'!$I$16)</f>
        <v/>
      </c>
      <c r="D56" s="77" t="str">
        <f>IF(('Activity (44)'!$C$2)="","",('Activity (44)'!$C$2))</f>
        <v/>
      </c>
      <c r="E56" s="78" t="str">
        <f>IF(('Activity (44)'!$H$39)="","", +('Activity (44)'!$H$39))</f>
        <v/>
      </c>
      <c r="F56" s="79" t="str">
        <f>IF((E56)="","",+'Activity (44)'!$C$6)</f>
        <v/>
      </c>
      <c r="G56" s="80" t="str">
        <f>IF((E56)="","",('Activity (44)'!$C$5))</f>
        <v/>
      </c>
      <c r="H56" s="81" t="str">
        <f>IF(E56="","",(VLOOKUP('Activity (44)'!$F$5,$AP$6:$AQ$9,2,FALSE)))</f>
        <v/>
      </c>
      <c r="I56" s="141" t="str">
        <f>IF(E56="","",'Activity (44)'!$I$12)</f>
        <v/>
      </c>
      <c r="J56" s="105" t="str">
        <f>IF(E56="","",(VLOOKUP('Activity (44)'!$C$4,SummaryGHS!$AS$12:$AT$51,2,FALSE)))</f>
        <v/>
      </c>
      <c r="K56" s="105" t="str">
        <f>IF(E56="","",(VLOOKUP('Activity (44)'!$C$6,SummaryGHS!$AL$12:$AM$177,2,FALSE)))</f>
        <v/>
      </c>
      <c r="L56" s="105" t="str">
        <f t="shared" si="3"/>
        <v/>
      </c>
      <c r="M56" s="105" t="str">
        <f>IF(E56="","",(VLOOKUP('Activity (44)'!$H$10,SummaryGHS!$AQ$12:$AR$151,2,FALSE)))</f>
        <v/>
      </c>
      <c r="N56" s="105" t="str">
        <f>IF(E56="","",('Activity (44)'!$H$9))</f>
        <v/>
      </c>
      <c r="O56" s="106" t="str">
        <f>IF(E56="","",(VLOOKUP('Activity (44)'!$C$1,SummaryGHS!$AN$12:$AO$126,2,FALSE)))</f>
        <v/>
      </c>
      <c r="P56" s="14" t="str">
        <f t="shared" si="4"/>
        <v/>
      </c>
      <c r="Q56" s="15"/>
      <c r="R56" s="15"/>
      <c r="AG56" s="16" t="s">
        <v>659</v>
      </c>
      <c r="AJ56" s="2" t="s">
        <v>735</v>
      </c>
      <c r="AK56" s="2" t="s">
        <v>48</v>
      </c>
      <c r="AL56" s="38" t="s">
        <v>781</v>
      </c>
      <c r="AM56" s="38" t="s">
        <v>831</v>
      </c>
    </row>
    <row r="57" spans="1:39" x14ac:dyDescent="0.2">
      <c r="A57" s="190" t="str">
        <f t="shared" si="2"/>
        <v/>
      </c>
      <c r="B57" s="130" t="str">
        <f>IF((E57)="","",'Activity (45)'!$A$16)</f>
        <v/>
      </c>
      <c r="C57" s="77" t="str">
        <f>IF((E57)="","",+'Activity (45)'!$I$16)</f>
        <v/>
      </c>
      <c r="D57" s="77" t="str">
        <f>IF(('Activity (45)'!$C$2)="","",('Activity (45)'!$C$2))</f>
        <v/>
      </c>
      <c r="E57" s="78" t="str">
        <f>IF(('Activity (45)'!$H$39)="","", +('Activity (45)'!$H$39))</f>
        <v/>
      </c>
      <c r="F57" s="79" t="str">
        <f>IF((E57)="","",+'Activity (45)'!$C$6)</f>
        <v/>
      </c>
      <c r="G57" s="80" t="str">
        <f>IF((E57)="","",('Activity (45)'!$C$5))</f>
        <v/>
      </c>
      <c r="H57" s="81" t="str">
        <f>IF(E57="","",(VLOOKUP('Activity (45)'!$F$5,$AP$6:$AQ$9,2,FALSE)))</f>
        <v/>
      </c>
      <c r="I57" s="141" t="str">
        <f>IF(E57="","",'Activity (45)'!$I$12)</f>
        <v/>
      </c>
      <c r="J57" s="105" t="str">
        <f>IF(E57="","",(VLOOKUP('Activity (45)'!$C$4,SummaryGHS!$AS$12:$AT$51,2,FALSE)))</f>
        <v/>
      </c>
      <c r="K57" s="105" t="str">
        <f>IF(E57="","",(VLOOKUP('Activity (45)'!$C$6,SummaryGHS!$AL$12:$AM$177,2,FALSE)))</f>
        <v/>
      </c>
      <c r="L57" s="105" t="str">
        <f t="shared" si="3"/>
        <v/>
      </c>
      <c r="M57" s="105" t="str">
        <f>IF(E57="","",(VLOOKUP('Activity (45)'!$H$10,SummaryGHS!$AQ$12:$AR$151,2,FALSE)))</f>
        <v/>
      </c>
      <c r="N57" s="105" t="str">
        <f>IF(E57="","",('Activity (45)'!$H$9))</f>
        <v/>
      </c>
      <c r="O57" s="106" t="str">
        <f>IF(E57="","",(VLOOKUP('Activity (45)'!$C$1,SummaryGHS!$AN$12:$AO$126,2,FALSE)))</f>
        <v/>
      </c>
      <c r="P57" s="14" t="str">
        <f t="shared" si="4"/>
        <v/>
      </c>
      <c r="Q57" s="15"/>
      <c r="R57" s="15"/>
      <c r="AG57" s="16" t="s">
        <v>660</v>
      </c>
      <c r="AJ57" s="2" t="s">
        <v>736</v>
      </c>
      <c r="AK57" s="2" t="s">
        <v>878</v>
      </c>
      <c r="AL57" s="38" t="s">
        <v>782</v>
      </c>
      <c r="AM57" s="38" t="s">
        <v>832</v>
      </c>
    </row>
    <row r="58" spans="1:39" x14ac:dyDescent="0.2">
      <c r="A58" s="190" t="str">
        <f t="shared" si="2"/>
        <v/>
      </c>
      <c r="B58" s="130" t="str">
        <f>IF((E58)="","",'Activity (46)'!$A$16)</f>
        <v/>
      </c>
      <c r="C58" s="77" t="str">
        <f>IF((E58)="","",+'Activity (46)'!$I$16)</f>
        <v/>
      </c>
      <c r="D58" s="77" t="str">
        <f>IF(('Activity (46)'!$C$2)="","",('Activity (46)'!$C$2))</f>
        <v/>
      </c>
      <c r="E58" s="78" t="str">
        <f>IF(('Activity (46)'!$H$39)="","", +('Activity (46)'!$H$39))</f>
        <v/>
      </c>
      <c r="F58" s="79" t="str">
        <f>IF((E58)="","",+'Activity (46)'!$C$6)</f>
        <v/>
      </c>
      <c r="G58" s="80" t="str">
        <f>IF((E58)="","",('Activity (46)'!$C$5))</f>
        <v/>
      </c>
      <c r="H58" s="81" t="str">
        <f>IF(E58="","",(VLOOKUP('Activity (46)'!$F$5,$AP$6:$AQ$9,2,FALSE)))</f>
        <v/>
      </c>
      <c r="I58" s="141" t="str">
        <f>IF(E58="","",'Activity (46)'!$I$12)</f>
        <v/>
      </c>
      <c r="J58" s="105" t="str">
        <f>IF(E58="","",(VLOOKUP('Activity (46)'!$C$4,SummaryGHS!$AS$12:$AT$51,2,FALSE)))</f>
        <v/>
      </c>
      <c r="K58" s="105" t="str">
        <f>IF(E58="","",(VLOOKUP('Activity (46)'!$C$6,SummaryGHS!$AL$12:$AM$177,2,FALSE)))</f>
        <v/>
      </c>
      <c r="L58" s="105" t="str">
        <f t="shared" si="3"/>
        <v/>
      </c>
      <c r="M58" s="105" t="str">
        <f>IF(E58="","",(VLOOKUP('Activity (46)'!$H$10,SummaryGHS!$AQ$12:$AR$151,2,FALSE)))</f>
        <v/>
      </c>
      <c r="N58" s="105" t="str">
        <f>IF(E58="","",('Activity (46)'!$H$9))</f>
        <v/>
      </c>
      <c r="O58" s="106" t="str">
        <f>IF(E58="","",(VLOOKUP('Activity (46)'!$C$1,SummaryGHS!$AN$12:$AO$126,2,FALSE)))</f>
        <v/>
      </c>
      <c r="P58" s="14" t="str">
        <f t="shared" si="4"/>
        <v/>
      </c>
      <c r="Q58" s="15"/>
      <c r="R58" s="15"/>
      <c r="AG58" s="16" t="s">
        <v>661</v>
      </c>
      <c r="AJ58" s="2" t="s">
        <v>737</v>
      </c>
      <c r="AK58" s="2" t="s">
        <v>879</v>
      </c>
      <c r="AL58" s="38" t="s">
        <v>783</v>
      </c>
      <c r="AM58" s="38" t="s">
        <v>833</v>
      </c>
    </row>
    <row r="59" spans="1:39" x14ac:dyDescent="0.2">
      <c r="A59" s="190" t="str">
        <f t="shared" si="2"/>
        <v/>
      </c>
      <c r="B59" s="130" t="str">
        <f>IF((E59)="","",'Activity (47)'!$A$16)</f>
        <v/>
      </c>
      <c r="C59" s="77" t="str">
        <f>IF((E59)="","",+'Activity (47)'!$I$16)</f>
        <v/>
      </c>
      <c r="D59" s="77" t="str">
        <f>IF(('Activity (47)'!$C$2)="","",('Activity (47)'!$C$2))</f>
        <v/>
      </c>
      <c r="E59" s="78" t="str">
        <f>IF(('Activity (47)'!$H$39)="","", +('Activity (47)'!$H$39))</f>
        <v/>
      </c>
      <c r="F59" s="79" t="str">
        <f>IF((E59)="","",+'Activity (47)'!$C$6)</f>
        <v/>
      </c>
      <c r="G59" s="80" t="str">
        <f>IF((E59)="","",('Activity (47)'!$C$5))</f>
        <v/>
      </c>
      <c r="H59" s="81" t="str">
        <f>IF(E59="","",(VLOOKUP('Activity (47)'!$F$5,$AP$6:$AQ$9,2,FALSE)))</f>
        <v/>
      </c>
      <c r="I59" s="141" t="str">
        <f>IF(E59="","",'Activity (47)'!$I$12)</f>
        <v/>
      </c>
      <c r="J59" s="105" t="str">
        <f>IF(E59="","",(VLOOKUP('Activity (47)'!$C$4,SummaryGHS!$AS$12:$AT$51,2,FALSE)))</f>
        <v/>
      </c>
      <c r="K59" s="105" t="str">
        <f>IF(E59="","",(VLOOKUP('Activity (47)'!$C$6,SummaryGHS!$AL$12:$AM$177,2,FALSE)))</f>
        <v/>
      </c>
      <c r="L59" s="105" t="str">
        <f t="shared" si="3"/>
        <v/>
      </c>
      <c r="M59" s="105" t="str">
        <f>IF(E59="","",(VLOOKUP('Activity (47)'!$H$10,SummaryGHS!$AQ$12:$AR$151,2,FALSE)))</f>
        <v/>
      </c>
      <c r="N59" s="105" t="str">
        <f>IF(E59="","",('Activity (47)'!$H$9))</f>
        <v/>
      </c>
      <c r="O59" s="106" t="str">
        <f>IF(E59="","",(VLOOKUP('Activity (47)'!$C$1,SummaryGHS!$AN$12:$AO$126,2,FALSE)))</f>
        <v/>
      </c>
      <c r="P59" s="14" t="str">
        <f t="shared" si="4"/>
        <v/>
      </c>
      <c r="Q59" s="15"/>
      <c r="R59" s="15"/>
      <c r="AG59" s="16" t="s">
        <v>662</v>
      </c>
      <c r="AJ59" s="2" t="s">
        <v>738</v>
      </c>
      <c r="AK59" s="2" t="s">
        <v>880</v>
      </c>
      <c r="AL59" s="38" t="s">
        <v>784</v>
      </c>
      <c r="AM59" s="38" t="s">
        <v>834</v>
      </c>
    </row>
    <row r="60" spans="1:39" x14ac:dyDescent="0.2">
      <c r="A60" s="190" t="str">
        <f t="shared" si="2"/>
        <v/>
      </c>
      <c r="B60" s="130" t="str">
        <f>IF((E60)="","",'Activity (48)'!$A$16)</f>
        <v/>
      </c>
      <c r="C60" s="77" t="str">
        <f>IF((E60)="","",+'Activity (48)'!$I$16)</f>
        <v/>
      </c>
      <c r="D60" s="77" t="str">
        <f>IF(('Activity (48)'!$C$2)="","",('Activity (48)'!$C$2))</f>
        <v/>
      </c>
      <c r="E60" s="78" t="str">
        <f>IF(('Activity (48)'!$H$39)="","", +('Activity (48)'!$H$39))</f>
        <v/>
      </c>
      <c r="F60" s="79" t="str">
        <f>IF((E60)="","",+'Activity (48)'!$C$6)</f>
        <v/>
      </c>
      <c r="G60" s="80" t="str">
        <f>IF((E60)="","",('Activity (48)'!$C$5))</f>
        <v/>
      </c>
      <c r="H60" s="81" t="str">
        <f>IF(E60="","",(VLOOKUP('Activity (48)'!$F$5,$AP$6:$AQ$9,2,FALSE)))</f>
        <v/>
      </c>
      <c r="I60" s="141" t="str">
        <f>IF(E60="","",'Activity (48)'!$I$12)</f>
        <v/>
      </c>
      <c r="J60" s="105" t="str">
        <f>IF(E60="","",(VLOOKUP('Activity (48)'!$C$4,SummaryGHS!$AS$12:$AT$51,2,FALSE)))</f>
        <v/>
      </c>
      <c r="K60" s="105" t="str">
        <f>IF(E60="","",(VLOOKUP('Activity (48)'!$C$6,SummaryGHS!$AL$12:$AM$177,2,FALSE)))</f>
        <v/>
      </c>
      <c r="L60" s="105" t="str">
        <f t="shared" si="3"/>
        <v/>
      </c>
      <c r="M60" s="105" t="str">
        <f>IF(E60="","",(VLOOKUP('Activity (48)'!$H$10,SummaryGHS!$AQ$12:$AR$151,2,FALSE)))</f>
        <v/>
      </c>
      <c r="N60" s="105" t="str">
        <f>IF(E60="","",('Activity (48)'!$H$9))</f>
        <v/>
      </c>
      <c r="O60" s="106" t="str">
        <f>IF(E60="","",(VLOOKUP('Activity (48)'!$C$1,SummaryGHS!$AN$12:$AO$126,2,FALSE)))</f>
        <v/>
      </c>
      <c r="P60" s="14" t="str">
        <f t="shared" si="4"/>
        <v/>
      </c>
      <c r="Q60" s="15"/>
      <c r="R60" s="15"/>
      <c r="AG60" s="16" t="s">
        <v>663</v>
      </c>
      <c r="AJ60" s="2" t="s">
        <v>739</v>
      </c>
      <c r="AK60" s="2" t="s">
        <v>881</v>
      </c>
      <c r="AL60" s="38" t="s">
        <v>785</v>
      </c>
      <c r="AM60" s="38" t="s">
        <v>835</v>
      </c>
    </row>
    <row r="61" spans="1:39" x14ac:dyDescent="0.2">
      <c r="A61" s="190" t="str">
        <f t="shared" si="2"/>
        <v/>
      </c>
      <c r="B61" s="130" t="str">
        <f>IF((E61)="","",'Activity (49)'!$A$16)</f>
        <v/>
      </c>
      <c r="C61" s="77" t="str">
        <f>IF((E61)="","",+'Activity (49)'!$I$16)</f>
        <v/>
      </c>
      <c r="D61" s="77" t="str">
        <f>IF(('Activity (49)'!$C$2)="","",('Activity (49)'!$C$2))</f>
        <v/>
      </c>
      <c r="E61" s="78" t="str">
        <f>IF(('Activity (49)'!$H$39)="","", +('Activity (49)'!$H$39))</f>
        <v/>
      </c>
      <c r="F61" s="79" t="str">
        <f>IF((E61)="","",+'Activity (49)'!$C$6)</f>
        <v/>
      </c>
      <c r="G61" s="80" t="str">
        <f>IF((E61)="","",('Activity (49)'!$C$5))</f>
        <v/>
      </c>
      <c r="H61" s="81" t="str">
        <f>IF(E61="","",(VLOOKUP('Activity (49)'!$F$5,$AP$6:$AQ$9,2,FALSE)))</f>
        <v/>
      </c>
      <c r="I61" s="141" t="str">
        <f>IF(E61="","",'Activity (49)'!$I$12)</f>
        <v/>
      </c>
      <c r="J61" s="105" t="str">
        <f>IF(E61="","",(VLOOKUP('Activity (49)'!$C$4,SummaryGHS!$AS$12:$AT$51,2,FALSE)))</f>
        <v/>
      </c>
      <c r="K61" s="105" t="str">
        <f>IF(E61="","",(VLOOKUP('Activity (49)'!$C$6,SummaryGHS!$AL$12:$AM$177,2,FALSE)))</f>
        <v/>
      </c>
      <c r="L61" s="105" t="str">
        <f t="shared" si="3"/>
        <v/>
      </c>
      <c r="M61" s="105" t="str">
        <f>IF(E61="","",(VLOOKUP('Activity (49)'!$H$10,SummaryGHS!$AQ$12:$AR$151,2,FALSE)))</f>
        <v/>
      </c>
      <c r="N61" s="105" t="str">
        <f>IF(E61="","",('Activity (49)'!$H$9))</f>
        <v/>
      </c>
      <c r="O61" s="106" t="str">
        <f>IF(E61="","",(VLOOKUP('Activity (49)'!$C$1,SummaryGHS!$AN$12:$AO$126,2,FALSE)))</f>
        <v/>
      </c>
      <c r="P61" s="14" t="str">
        <f t="shared" si="4"/>
        <v/>
      </c>
      <c r="Q61" s="15"/>
      <c r="R61" s="15"/>
      <c r="AG61" s="16" t="s">
        <v>664</v>
      </c>
      <c r="AJ61" s="2" t="s">
        <v>740</v>
      </c>
      <c r="AK61" s="2" t="s">
        <v>882</v>
      </c>
      <c r="AL61" s="38" t="s">
        <v>786</v>
      </c>
      <c r="AM61" s="38" t="s">
        <v>836</v>
      </c>
    </row>
    <row r="62" spans="1:39" x14ac:dyDescent="0.2">
      <c r="A62" s="190" t="str">
        <f t="shared" si="2"/>
        <v/>
      </c>
      <c r="B62" s="130" t="str">
        <f>IF((E62)="","",'Activity (50)'!$A$16)</f>
        <v/>
      </c>
      <c r="C62" s="77" t="str">
        <f>IF((E62)="","",+'Activity (50)'!$I$16)</f>
        <v/>
      </c>
      <c r="D62" s="77" t="str">
        <f>IF(('Activity (50)'!$C$2)="","",('Activity (50)'!$C$2))</f>
        <v/>
      </c>
      <c r="E62" s="78" t="str">
        <f>IF(('Activity (50)'!$H$39)="","", +('Activity (50)'!$H$39))</f>
        <v/>
      </c>
      <c r="F62" s="79" t="str">
        <f>IF((E62)="","",+'Activity (50)'!$C$6)</f>
        <v/>
      </c>
      <c r="G62" s="80" t="str">
        <f>IF((E62)="","",('Activity (50)'!$C$5))</f>
        <v/>
      </c>
      <c r="H62" s="81" t="str">
        <f>IF(E62="","",(VLOOKUP('Activity (50)'!$F$5,$AP$6:$AQ$9,2,FALSE)))</f>
        <v/>
      </c>
      <c r="I62" s="141" t="str">
        <f>IF(E62="","",'Activity (50)'!$I$12)</f>
        <v/>
      </c>
      <c r="J62" s="105" t="str">
        <f>IF(E62="","",(VLOOKUP('Activity (50)'!$C$4,SummaryGHS!$AS$12:$AT$51,2,FALSE)))</f>
        <v/>
      </c>
      <c r="K62" s="105" t="str">
        <f>IF(E62="","",(VLOOKUP('Activity (50)'!$C$6,SummaryGHS!$AL$12:$AM$177,2,FALSE)))</f>
        <v/>
      </c>
      <c r="L62" s="105" t="str">
        <f t="shared" si="3"/>
        <v/>
      </c>
      <c r="M62" s="105" t="str">
        <f>IF(E62="","",(VLOOKUP('Activity (50)'!$H$10,SummaryGHS!$AQ$12:$AR$151,2,FALSE)))</f>
        <v/>
      </c>
      <c r="N62" s="105" t="str">
        <f>IF(E62="","",('Activity (50)'!$H$9))</f>
        <v/>
      </c>
      <c r="O62" s="106" t="str">
        <f>IF(E62="","",(VLOOKUP('Activity (50)'!$C$1,SummaryGHS!$AN$12:$AO$126,2,FALSE)))</f>
        <v/>
      </c>
      <c r="P62" s="14" t="str">
        <f t="shared" si="4"/>
        <v/>
      </c>
      <c r="Q62" s="15"/>
      <c r="R62" s="15"/>
      <c r="AG62" s="16" t="s">
        <v>665</v>
      </c>
      <c r="AJ62" s="2" t="s">
        <v>741</v>
      </c>
      <c r="AK62" s="2" t="s">
        <v>883</v>
      </c>
      <c r="AL62" s="38" t="s">
        <v>787</v>
      </c>
      <c r="AM62" s="38" t="s">
        <v>837</v>
      </c>
    </row>
    <row r="63" spans="1:39" x14ac:dyDescent="0.2">
      <c r="A63" s="190" t="str">
        <f t="shared" si="2"/>
        <v/>
      </c>
      <c r="B63" s="130" t="str">
        <f>IF((E63)="","",'Activity (51)'!$A$16)</f>
        <v/>
      </c>
      <c r="C63" s="77" t="str">
        <f>IF((E63)="","",+'Activity (51)'!$I$16)</f>
        <v/>
      </c>
      <c r="D63" s="77" t="str">
        <f>IF(('Activity (51)'!$C$2)="","",('Activity (51)'!$C$2))</f>
        <v/>
      </c>
      <c r="E63" s="78" t="str">
        <f>IF(('Activity (51)'!$H$39)="","", +('Activity (51)'!$H$39))</f>
        <v/>
      </c>
      <c r="F63" s="79" t="str">
        <f>IF((E63)="","",+'Activity (51)'!$C$6)</f>
        <v/>
      </c>
      <c r="G63" s="80" t="str">
        <f>IF((E63)="","",('Activity (51)'!$C$5))</f>
        <v/>
      </c>
      <c r="H63" s="81" t="str">
        <f>IF(E63="","",(VLOOKUP('Activity (51)'!$F$5,$AP$6:$AQ$9,2,FALSE)))</f>
        <v/>
      </c>
      <c r="I63" s="141" t="str">
        <f>IF(E63="","",'Activity (51)'!$I$12)</f>
        <v/>
      </c>
      <c r="J63" s="105" t="str">
        <f>IF(E63="","",(VLOOKUP('Activity (51)'!$C$4,SummaryGHS!$AS$12:$AT$51,2,FALSE)))</f>
        <v/>
      </c>
      <c r="K63" s="105" t="str">
        <f>IF(E63="","",(VLOOKUP('Activity (51)'!$C$6,SummaryGHS!$AL$12:$AM$177,2,FALSE)))</f>
        <v/>
      </c>
      <c r="L63" s="105" t="str">
        <f t="shared" si="3"/>
        <v/>
      </c>
      <c r="M63" s="105" t="str">
        <f>IF(E63="","",(VLOOKUP('Activity (51)'!$H$10,SummaryGHS!$AQ$12:$AR$151,2,FALSE)))</f>
        <v/>
      </c>
      <c r="N63" s="105" t="str">
        <f>IF(E63="","",('Activity (51)'!$H$9))</f>
        <v/>
      </c>
      <c r="O63" s="106" t="str">
        <f>IF(E63="","",(VLOOKUP('Activity (51)'!$C$1,SummaryGHS!$AN$12:$AO$126,2,FALSE)))</f>
        <v/>
      </c>
      <c r="P63" s="14" t="str">
        <f t="shared" si="4"/>
        <v/>
      </c>
      <c r="Q63" s="15"/>
      <c r="R63" s="15"/>
      <c r="AG63" s="16" t="s">
        <v>666</v>
      </c>
      <c r="AJ63" s="2" t="s">
        <v>742</v>
      </c>
      <c r="AK63" s="2" t="s">
        <v>884</v>
      </c>
      <c r="AL63" s="38" t="s">
        <v>788</v>
      </c>
      <c r="AM63" s="38" t="s">
        <v>838</v>
      </c>
    </row>
    <row r="64" spans="1:39" x14ac:dyDescent="0.2">
      <c r="A64" s="190" t="str">
        <f t="shared" si="2"/>
        <v/>
      </c>
      <c r="B64" s="130" t="str">
        <f>IF((E64)="","",'Activity (52)'!$A$16)</f>
        <v/>
      </c>
      <c r="C64" s="77" t="str">
        <f>IF((E64)="","",+'Activity (52)'!$I$16)</f>
        <v/>
      </c>
      <c r="D64" s="77" t="str">
        <f>IF(('Activity (52)'!$C$2)="","",('Activity (52)'!$C$2))</f>
        <v/>
      </c>
      <c r="E64" s="78" t="str">
        <f>IF(('Activity (52)'!$H$39)="","", +('Activity (52)'!$H$39))</f>
        <v/>
      </c>
      <c r="F64" s="79" t="str">
        <f>IF((E64)="","",+'Activity (52)'!$C$6)</f>
        <v/>
      </c>
      <c r="G64" s="80" t="str">
        <f>IF((E64)="","",('Activity (52)'!$C$5))</f>
        <v/>
      </c>
      <c r="H64" s="81" t="str">
        <f>IF(E64="","",(VLOOKUP('Activity (52)'!$F$5,$AP$6:$AQ$9,2,FALSE)))</f>
        <v/>
      </c>
      <c r="I64" s="141" t="str">
        <f>IF(E64="","",'Activity (52)'!$I$12)</f>
        <v/>
      </c>
      <c r="J64" s="105" t="str">
        <f>IF(E64="","",(VLOOKUP('Activity (52)'!$C$4,SummaryGHS!$AS$12:$AT$51,2,FALSE)))</f>
        <v/>
      </c>
      <c r="K64" s="105" t="str">
        <f>IF(E64="","",(VLOOKUP('Activity (52)'!$C$6,SummaryGHS!$AL$12:$AM$177,2,FALSE)))</f>
        <v/>
      </c>
      <c r="L64" s="105" t="str">
        <f t="shared" si="3"/>
        <v/>
      </c>
      <c r="M64" s="105" t="str">
        <f>IF(E64="","",(VLOOKUP('Activity (52)'!$H$10,SummaryGHS!$AQ$12:$AR$151,2,FALSE)))</f>
        <v/>
      </c>
      <c r="N64" s="105" t="str">
        <f>IF(E64="","",('Activity (52)'!$H$9))</f>
        <v/>
      </c>
      <c r="O64" s="106" t="str">
        <f>IF(E64="","",(VLOOKUP('Activity (52)'!$C$1,SummaryGHS!$AN$12:$AO$126,2,FALSE)))</f>
        <v/>
      </c>
      <c r="P64" s="14" t="str">
        <f t="shared" si="4"/>
        <v/>
      </c>
      <c r="Q64" s="15"/>
      <c r="R64" s="15"/>
      <c r="AG64" s="16" t="s">
        <v>667</v>
      </c>
      <c r="AJ64" s="2" t="s">
        <v>743</v>
      </c>
      <c r="AK64" s="2" t="s">
        <v>885</v>
      </c>
      <c r="AL64" s="38" t="s">
        <v>789</v>
      </c>
      <c r="AM64" s="38" t="s">
        <v>839</v>
      </c>
    </row>
    <row r="65" spans="1:39" x14ac:dyDescent="0.2">
      <c r="A65" s="190" t="str">
        <f t="shared" si="2"/>
        <v/>
      </c>
      <c r="B65" s="130" t="str">
        <f>IF((E65)="","",'Activity (53)'!$A$16)</f>
        <v/>
      </c>
      <c r="C65" s="77" t="str">
        <f>IF((E65)="","",+'Activity (53)'!$I$16)</f>
        <v/>
      </c>
      <c r="D65" s="77" t="str">
        <f>IF(('Activity (53)'!$C$2)="","",('Activity (53)'!$C$2))</f>
        <v/>
      </c>
      <c r="E65" s="78" t="str">
        <f>IF(('Activity (53)'!$H$39)="","", +('Activity (53)'!$H$39))</f>
        <v/>
      </c>
      <c r="F65" s="79" t="str">
        <f>IF((E65)="","",+'Activity (53)'!$C$6)</f>
        <v/>
      </c>
      <c r="G65" s="80" t="str">
        <f>IF((E65)="","",('Activity (53)'!$C$5))</f>
        <v/>
      </c>
      <c r="H65" s="81" t="str">
        <f>IF(E65="","",(VLOOKUP('Activity (53)'!$F$5,$AP$6:$AQ$9,2,FALSE)))</f>
        <v/>
      </c>
      <c r="I65" s="141" t="str">
        <f>IF(E65="","",'Activity (53)'!$I$12)</f>
        <v/>
      </c>
      <c r="J65" s="105" t="str">
        <f>IF(E65="","",(VLOOKUP('Activity (53)'!$C$4,SummaryGHS!$AS$12:$AT$51,2,FALSE)))</f>
        <v/>
      </c>
      <c r="K65" s="105" t="str">
        <f>IF(E65="","",(VLOOKUP('Activity (53)'!$C$6,SummaryGHS!$AL$12:$AM$177,2,FALSE)))</f>
        <v/>
      </c>
      <c r="L65" s="105" t="str">
        <f t="shared" si="3"/>
        <v/>
      </c>
      <c r="M65" s="105" t="str">
        <f>IF(E65="","",(VLOOKUP('Activity (53)'!$H$10,SummaryGHS!$AQ$12:$AR$151,2,FALSE)))</f>
        <v/>
      </c>
      <c r="N65" s="105" t="str">
        <f>IF(E65="","",('Activity (53)'!$H$9))</f>
        <v/>
      </c>
      <c r="O65" s="106" t="str">
        <f>IF(E65="","",(VLOOKUP('Activity (53)'!$C$1,SummaryGHS!$AN$12:$AO$126,2,FALSE)))</f>
        <v/>
      </c>
      <c r="P65" s="14" t="str">
        <f t="shared" si="4"/>
        <v/>
      </c>
      <c r="Q65" s="15"/>
      <c r="R65" s="15"/>
      <c r="AG65" s="16" t="s">
        <v>668</v>
      </c>
      <c r="AJ65" s="2" t="s">
        <v>744</v>
      </c>
      <c r="AK65" s="2" t="s">
        <v>886</v>
      </c>
      <c r="AL65" s="38" t="s">
        <v>790</v>
      </c>
      <c r="AM65" s="38" t="s">
        <v>840</v>
      </c>
    </row>
    <row r="66" spans="1:39" x14ac:dyDescent="0.2">
      <c r="A66" s="190" t="str">
        <f t="shared" si="2"/>
        <v/>
      </c>
      <c r="B66" s="130" t="str">
        <f>IF((E66)="","",'Activity (54)'!$A$16)</f>
        <v/>
      </c>
      <c r="C66" s="77" t="str">
        <f>IF((E66)="","",+'Activity (54)'!$I$16)</f>
        <v/>
      </c>
      <c r="D66" s="77" t="str">
        <f>IF(('Activity (54)'!$C$2)="","",('Activity (54)'!$C$2))</f>
        <v/>
      </c>
      <c r="E66" s="78" t="str">
        <f>IF(('Activity (54)'!$H$39)="","", +('Activity (54)'!$H$39))</f>
        <v/>
      </c>
      <c r="F66" s="79" t="str">
        <f>IF((E66)="","",+'Activity (54)'!$C$6)</f>
        <v/>
      </c>
      <c r="G66" s="80" t="str">
        <f>IF((E66)="","",('Activity (54)'!$C$5))</f>
        <v/>
      </c>
      <c r="H66" s="81" t="str">
        <f>IF(E66="","",(VLOOKUP('Activity (54)'!$F$5,$AP$6:$AQ$9,2,FALSE)))</f>
        <v/>
      </c>
      <c r="I66" s="141" t="str">
        <f>IF(E66="","",'Activity (54)'!$I$12)</f>
        <v/>
      </c>
      <c r="J66" s="105" t="str">
        <f>IF(E66="","",(VLOOKUP('Activity (54)'!$C$4,SummaryGHS!$AS$12:$AT$51,2,FALSE)))</f>
        <v/>
      </c>
      <c r="K66" s="105" t="str">
        <f>IF(E66="","",(VLOOKUP('Activity (54)'!$C$6,SummaryGHS!$AL$12:$AM$177,2,FALSE)))</f>
        <v/>
      </c>
      <c r="L66" s="105" t="str">
        <f t="shared" si="3"/>
        <v/>
      </c>
      <c r="M66" s="105" t="str">
        <f>IF(E66="","",(VLOOKUP('Activity (54)'!$H$10,SummaryGHS!$AQ$12:$AR$151,2,FALSE)))</f>
        <v/>
      </c>
      <c r="N66" s="105" t="str">
        <f>IF(E66="","",('Activity (54)'!$H$9))</f>
        <v/>
      </c>
      <c r="O66" s="106" t="str">
        <f>IF(E66="","",(VLOOKUP('Activity (54)'!$C$1,SummaryGHS!$AN$12:$AO$126,2,FALSE)))</f>
        <v/>
      </c>
      <c r="P66" s="14" t="str">
        <f t="shared" si="4"/>
        <v/>
      </c>
      <c r="Q66" s="15"/>
      <c r="R66" s="15"/>
      <c r="AG66" s="16" t="s">
        <v>669</v>
      </c>
      <c r="AJ66" s="2" t="s">
        <v>745</v>
      </c>
      <c r="AK66" s="2" t="s">
        <v>887</v>
      </c>
      <c r="AL66" s="38" t="s">
        <v>791</v>
      </c>
      <c r="AM66" s="38" t="s">
        <v>841</v>
      </c>
    </row>
    <row r="67" spans="1:39" x14ac:dyDescent="0.2">
      <c r="A67" s="190" t="str">
        <f t="shared" si="2"/>
        <v/>
      </c>
      <c r="B67" s="130" t="str">
        <f>IF((E67)="","",'Activity (55)'!$A$16)</f>
        <v/>
      </c>
      <c r="C67" s="77" t="str">
        <f>IF((E67)="","",+'Activity (55)'!$I$16)</f>
        <v/>
      </c>
      <c r="D67" s="77" t="str">
        <f>IF(('Activity (55)'!$C$2)="","",('Activity (55)'!$C$2))</f>
        <v/>
      </c>
      <c r="E67" s="78" t="str">
        <f>IF(('Activity (55)'!$H$39)="","", +('Activity (55)'!$H$39))</f>
        <v/>
      </c>
      <c r="F67" s="79" t="str">
        <f>IF((E67)="","",+'Activity (55)'!$C$6)</f>
        <v/>
      </c>
      <c r="G67" s="80" t="str">
        <f>IF((E67)="","",('Activity (55)'!$C$5))</f>
        <v/>
      </c>
      <c r="H67" s="81" t="str">
        <f>IF(E67="","",(VLOOKUP('Activity (55)'!$F$5,$AP$6:$AQ$9,2,FALSE)))</f>
        <v/>
      </c>
      <c r="I67" s="141" t="str">
        <f>IF(E67="","",'Activity (55)'!$I$12)</f>
        <v/>
      </c>
      <c r="J67" s="105" t="str">
        <f>IF(E67="","",(VLOOKUP('Activity (55)'!$C$4,SummaryGHS!$AS$12:$AT$51,2,FALSE)))</f>
        <v/>
      </c>
      <c r="K67" s="105" t="str">
        <f>IF(E67="","",(VLOOKUP('Activity (55)'!$C$6,SummaryGHS!$AL$12:$AM$177,2,FALSE)))</f>
        <v/>
      </c>
      <c r="L67" s="105" t="str">
        <f t="shared" si="3"/>
        <v/>
      </c>
      <c r="M67" s="105" t="str">
        <f>IF(E67="","",(VLOOKUP('Activity (55)'!$H$10,SummaryGHS!$AQ$12:$AR$151,2,FALSE)))</f>
        <v/>
      </c>
      <c r="N67" s="105" t="str">
        <f>IF(E67="","",('Activity (55)'!$H$9))</f>
        <v/>
      </c>
      <c r="O67" s="106" t="str">
        <f>IF(E67="","",(VLOOKUP('Activity (55)'!$C$1,SummaryGHS!$AN$12:$AO$126,2,FALSE)))</f>
        <v/>
      </c>
      <c r="P67" s="14" t="str">
        <f t="shared" si="4"/>
        <v/>
      </c>
      <c r="Q67" s="15"/>
      <c r="R67" s="15"/>
      <c r="AG67" s="16" t="s">
        <v>670</v>
      </c>
      <c r="AJ67" s="2" t="s">
        <v>746</v>
      </c>
      <c r="AK67" s="2" t="s">
        <v>888</v>
      </c>
      <c r="AL67" s="38" t="s">
        <v>792</v>
      </c>
      <c r="AM67" s="38" t="s">
        <v>842</v>
      </c>
    </row>
    <row r="68" spans="1:39" x14ac:dyDescent="0.2">
      <c r="A68" s="190" t="str">
        <f t="shared" si="2"/>
        <v/>
      </c>
      <c r="B68" s="130" t="str">
        <f>IF((E68)="","",'Activity (56)'!$A$16)</f>
        <v/>
      </c>
      <c r="C68" s="77" t="str">
        <f>IF((E68)="","",+'Activity (56)'!$I$16)</f>
        <v/>
      </c>
      <c r="D68" s="77" t="str">
        <f>IF(('Activity (56)'!$C$2)="","",('Activity (56)'!$C$2))</f>
        <v/>
      </c>
      <c r="E68" s="78" t="str">
        <f>IF(('Activity (56)'!$H$39)="","", +('Activity (56)'!$H$39))</f>
        <v/>
      </c>
      <c r="F68" s="79" t="str">
        <f>IF((E68)="","",+'Activity (56)'!$C$6)</f>
        <v/>
      </c>
      <c r="G68" s="80" t="str">
        <f>IF((E68)="","",('Activity (56)'!$C$5))</f>
        <v/>
      </c>
      <c r="H68" s="81" t="str">
        <f>IF(E68="","",(VLOOKUP('Activity (56)'!$F$5,$AP$6:$AQ$9,2,FALSE)))</f>
        <v/>
      </c>
      <c r="I68" s="141" t="str">
        <f>IF(E68="","",'Activity (56)'!$I$12)</f>
        <v/>
      </c>
      <c r="J68" s="105" t="str">
        <f>IF(E68="","",(VLOOKUP('Activity (56)'!$C$4,SummaryGHS!$AS$12:$AT$51,2,FALSE)))</f>
        <v/>
      </c>
      <c r="K68" s="105" t="str">
        <f>IF(E68="","",(VLOOKUP('Activity (56)'!$C$6,SummaryGHS!$AL$12:$AM$177,2,FALSE)))</f>
        <v/>
      </c>
      <c r="L68" s="105" t="str">
        <f t="shared" si="3"/>
        <v/>
      </c>
      <c r="M68" s="105" t="str">
        <f>IF(E68="","",(VLOOKUP('Activity (56)'!$H$10,SummaryGHS!$AQ$12:$AR$151,2,FALSE)))</f>
        <v/>
      </c>
      <c r="N68" s="105" t="str">
        <f>IF(E68="","",('Activity (56)'!$H$9))</f>
        <v/>
      </c>
      <c r="O68" s="106" t="str">
        <f>IF(E68="","",(VLOOKUP('Activity (56)'!$C$1,SummaryGHS!$AN$12:$AO$126,2,FALSE)))</f>
        <v/>
      </c>
      <c r="P68" s="14" t="str">
        <f t="shared" si="4"/>
        <v/>
      </c>
      <c r="Q68" s="15"/>
      <c r="R68" s="15"/>
      <c r="AG68" s="16" t="s">
        <v>671</v>
      </c>
      <c r="AJ68" s="2" t="s">
        <v>747</v>
      </c>
      <c r="AK68" s="2" t="s">
        <v>889</v>
      </c>
      <c r="AL68" s="38" t="s">
        <v>793</v>
      </c>
      <c r="AM68" s="38" t="s">
        <v>843</v>
      </c>
    </row>
    <row r="69" spans="1:39" x14ac:dyDescent="0.2">
      <c r="A69" s="190" t="str">
        <f t="shared" si="2"/>
        <v/>
      </c>
      <c r="B69" s="130" t="str">
        <f>IF((E69)="","",'Activity (57)'!$A$16)</f>
        <v/>
      </c>
      <c r="C69" s="77" t="str">
        <f>IF((E69)="","",+'Activity (57)'!$I$16)</f>
        <v/>
      </c>
      <c r="D69" s="77" t="str">
        <f>IF(('Activity (57)'!$C$2)="","",('Activity (57)'!$C$2))</f>
        <v/>
      </c>
      <c r="E69" s="78" t="str">
        <f>IF(('Activity (57)'!$H$39)="","", +('Activity (57)'!$H$39))</f>
        <v/>
      </c>
      <c r="F69" s="79" t="str">
        <f>IF((E69)="","",+'Activity (57)'!$C$6)</f>
        <v/>
      </c>
      <c r="G69" s="80" t="str">
        <f>IF((E69)="","",('Activity (57)'!$C$5))</f>
        <v/>
      </c>
      <c r="H69" s="81" t="str">
        <f>IF(E69="","",(VLOOKUP('Activity (57)'!$F$5,$AP$6:$AQ$9,2,FALSE)))</f>
        <v/>
      </c>
      <c r="I69" s="141" t="str">
        <f>IF(E69="","",'Activity (57)'!$I$12)</f>
        <v/>
      </c>
      <c r="J69" s="105" t="str">
        <f>IF(E69="","",(VLOOKUP('Activity (57)'!$C$4,SummaryGHS!$AS$12:$AT$51,2,FALSE)))</f>
        <v/>
      </c>
      <c r="K69" s="105" t="str">
        <f>IF(E69="","",(VLOOKUP('Activity (57)'!$C$6,SummaryGHS!$AL$12:$AM$177,2,FALSE)))</f>
        <v/>
      </c>
      <c r="L69" s="105" t="str">
        <f t="shared" si="3"/>
        <v/>
      </c>
      <c r="M69" s="105" t="str">
        <f>IF(E69="","",(VLOOKUP('Activity (57)'!$H$10,SummaryGHS!$AQ$12:$AR$151,2,FALSE)))</f>
        <v/>
      </c>
      <c r="N69" s="105" t="str">
        <f>IF(E69="","",('Activity (57)'!$H$9))</f>
        <v/>
      </c>
      <c r="O69" s="106" t="str">
        <f>IF(E69="","",(VLOOKUP('Activity (57)'!$C$1,SummaryGHS!$AN$12:$AO$126,2,FALSE)))</f>
        <v/>
      </c>
      <c r="P69" s="14" t="str">
        <f t="shared" si="4"/>
        <v/>
      </c>
      <c r="Q69" s="15"/>
      <c r="R69" s="15"/>
      <c r="AG69" s="16" t="s">
        <v>672</v>
      </c>
      <c r="AJ69" s="2" t="s">
        <v>748</v>
      </c>
      <c r="AK69" s="2" t="s">
        <v>890</v>
      </c>
      <c r="AL69" s="38" t="s">
        <v>794</v>
      </c>
      <c r="AM69" s="38" t="s">
        <v>844</v>
      </c>
    </row>
    <row r="70" spans="1:39" x14ac:dyDescent="0.2">
      <c r="A70" s="190" t="str">
        <f t="shared" si="2"/>
        <v/>
      </c>
      <c r="B70" s="130" t="str">
        <f>IF((E70)="","",'Activity (58)'!$A$16)</f>
        <v/>
      </c>
      <c r="C70" s="77" t="str">
        <f>IF((E70)="","",+'Activity (58)'!$I$16)</f>
        <v/>
      </c>
      <c r="D70" s="77" t="str">
        <f>IF(('Activity (58)'!$C$2)="","",('Activity (58)'!$C$2))</f>
        <v/>
      </c>
      <c r="E70" s="78" t="str">
        <f>IF(('Activity (58)'!$H$39)="","", +('Activity (58)'!$H$39))</f>
        <v/>
      </c>
      <c r="F70" s="79" t="str">
        <f>IF((E70)="","",+'Activity (58)'!$C$6)</f>
        <v/>
      </c>
      <c r="G70" s="80" t="str">
        <f>IF((E70)="","",('Activity (58)'!$C$5))</f>
        <v/>
      </c>
      <c r="H70" s="81" t="str">
        <f>IF(E70="","",(VLOOKUP('Activity (58)'!$F$5,$AP$6:$AQ$9,2,FALSE)))</f>
        <v/>
      </c>
      <c r="I70" s="141" t="str">
        <f>IF(E70="","",'Activity (58)'!$I$12)</f>
        <v/>
      </c>
      <c r="J70" s="105" t="str">
        <f>IF(E70="","",(VLOOKUP('Activity (58)'!$C$4,SummaryGHS!$AS$12:$AT$51,2,FALSE)))</f>
        <v/>
      </c>
      <c r="K70" s="105" t="str">
        <f>IF(E70="","",(VLOOKUP('Activity (58)'!$C$6,SummaryGHS!$AL$12:$AM$177,2,FALSE)))</f>
        <v/>
      </c>
      <c r="L70" s="105" t="str">
        <f t="shared" si="3"/>
        <v/>
      </c>
      <c r="M70" s="105" t="str">
        <f>IF(E70="","",(VLOOKUP('Activity (58)'!$H$10,SummaryGHS!$AQ$12:$AR$151,2,FALSE)))</f>
        <v/>
      </c>
      <c r="N70" s="105" t="str">
        <f>IF(E70="","",('Activity (58)'!$H$9))</f>
        <v/>
      </c>
      <c r="O70" s="106" t="str">
        <f>IF(E70="","",(VLOOKUP('Activity (58)'!$C$1,SummaryGHS!$AN$12:$AO$126,2,FALSE)))</f>
        <v/>
      </c>
      <c r="P70" s="14" t="str">
        <f t="shared" si="4"/>
        <v/>
      </c>
      <c r="Q70" s="15"/>
      <c r="R70" s="15"/>
      <c r="AG70" s="16" t="s">
        <v>673</v>
      </c>
      <c r="AJ70" s="2" t="s">
        <v>749</v>
      </c>
      <c r="AK70" s="2" t="s">
        <v>891</v>
      </c>
      <c r="AL70" s="38" t="s">
        <v>795</v>
      </c>
      <c r="AM70" s="38" t="s">
        <v>845</v>
      </c>
    </row>
    <row r="71" spans="1:39" x14ac:dyDescent="0.2">
      <c r="A71" s="190" t="str">
        <f t="shared" si="2"/>
        <v/>
      </c>
      <c r="B71" s="130" t="str">
        <f>IF((E71)="","",'Activity (59)'!$A$16)</f>
        <v/>
      </c>
      <c r="C71" s="77" t="str">
        <f>IF((E71)="","",+'Activity (59)'!$I$16)</f>
        <v/>
      </c>
      <c r="D71" s="77" t="str">
        <f>IF(('Activity (59)'!$C$2)="","",('Activity (59)'!$C$2))</f>
        <v/>
      </c>
      <c r="E71" s="78" t="str">
        <f>IF(('Activity (59)'!$H$39)="","", +('Activity (59)'!$H$39))</f>
        <v/>
      </c>
      <c r="F71" s="79" t="str">
        <f>IF((E71)="","",+'Activity (59)'!$C$6)</f>
        <v/>
      </c>
      <c r="G71" s="80" t="str">
        <f>IF((E71)="","",('Activity (59)'!$C$5))</f>
        <v/>
      </c>
      <c r="H71" s="81" t="str">
        <f>IF(E71="","",(VLOOKUP('Activity (59)'!$F$5,$AP$6:$AQ$9,2,FALSE)))</f>
        <v/>
      </c>
      <c r="I71" s="141" t="str">
        <f>IF(E71="","",'Activity (59)'!$I$12)</f>
        <v/>
      </c>
      <c r="J71" s="105" t="str">
        <f>IF(E71="","",(VLOOKUP('Activity (59)'!$C$4,SummaryGHS!$AS$12:$AT$51,2,FALSE)))</f>
        <v/>
      </c>
      <c r="K71" s="105" t="str">
        <f>IF(E71="","",(VLOOKUP('Activity (59)'!$C$6,SummaryGHS!$AL$12:$AM$177,2,FALSE)))</f>
        <v/>
      </c>
      <c r="L71" s="105" t="str">
        <f t="shared" si="3"/>
        <v/>
      </c>
      <c r="M71" s="105" t="str">
        <f>IF(E71="","",(VLOOKUP('Activity (59)'!$H$10,SummaryGHS!$AQ$12:$AR$151,2,FALSE)))</f>
        <v/>
      </c>
      <c r="N71" s="105" t="str">
        <f>IF(E71="","",('Activity (59)'!$H$9))</f>
        <v/>
      </c>
      <c r="O71" s="106" t="str">
        <f>IF(E71="","",(VLOOKUP('Activity (59)'!$C$1,SummaryGHS!$AN$12:$AO$126,2,FALSE)))</f>
        <v/>
      </c>
      <c r="P71" s="14" t="str">
        <f t="shared" si="4"/>
        <v/>
      </c>
      <c r="Q71" s="15"/>
      <c r="R71" s="15"/>
      <c r="AG71" s="16" t="s">
        <v>674</v>
      </c>
      <c r="AJ71" s="2" t="s">
        <v>750</v>
      </c>
      <c r="AK71" s="2" t="s">
        <v>892</v>
      </c>
      <c r="AL71" s="38" t="s">
        <v>796</v>
      </c>
      <c r="AM71" s="38" t="s">
        <v>846</v>
      </c>
    </row>
    <row r="72" spans="1:39" x14ac:dyDescent="0.2">
      <c r="A72" s="190" t="str">
        <f t="shared" si="2"/>
        <v/>
      </c>
      <c r="B72" s="130" t="str">
        <f>IF((E72)="","",'Activity (60)'!$A$16)</f>
        <v/>
      </c>
      <c r="C72" s="77" t="str">
        <f>IF((E72)="","",+'Activity (60)'!$I$16)</f>
        <v/>
      </c>
      <c r="D72" s="77" t="str">
        <f>IF(('Activity (60)'!$C$2)="","",('Activity (60)'!$C$2))</f>
        <v/>
      </c>
      <c r="E72" s="78" t="str">
        <f>IF(('Activity (60)'!$H$39)="","", +('Activity (60)'!$H$39))</f>
        <v/>
      </c>
      <c r="F72" s="79" t="str">
        <f>IF((E72)="","",+'Activity (60)'!$C$6)</f>
        <v/>
      </c>
      <c r="G72" s="80" t="str">
        <f>IF((E72)="","",('Activity (60)'!$C$5))</f>
        <v/>
      </c>
      <c r="H72" s="81" t="str">
        <f>IF(E72="","",(VLOOKUP('Activity (60)'!$F$5,$AP$6:$AQ$9,2,FALSE)))</f>
        <v/>
      </c>
      <c r="I72" s="141" t="str">
        <f>IF(E72="","",'Activity (60)'!$I$12)</f>
        <v/>
      </c>
      <c r="J72" s="105" t="str">
        <f>IF(E72="","",(VLOOKUP('Activity (60)'!$C$4,SummaryGHS!$AS$12:$AT$51,2,FALSE)))</f>
        <v/>
      </c>
      <c r="K72" s="105" t="str">
        <f>IF(E72="","",(VLOOKUP('Activity (60)'!$C$6,SummaryGHS!$AL$12:$AM$177,2,FALSE)))</f>
        <v/>
      </c>
      <c r="L72" s="105" t="str">
        <f t="shared" si="3"/>
        <v/>
      </c>
      <c r="M72" s="105" t="str">
        <f>IF(E72="","",(VLOOKUP('Activity (60)'!$H$10,SummaryGHS!$AQ$12:$AR$151,2,FALSE)))</f>
        <v/>
      </c>
      <c r="N72" s="105" t="str">
        <f>IF(E72="","",('Activity (60)'!$H$9))</f>
        <v/>
      </c>
      <c r="O72" s="106" t="str">
        <f>IF(E72="","",(VLOOKUP('Activity (60)'!$C$1,SummaryGHS!$AN$12:$AO$126,2,FALSE)))</f>
        <v/>
      </c>
      <c r="P72" s="14" t="str">
        <f t="shared" si="4"/>
        <v/>
      </c>
      <c r="Q72" s="15"/>
      <c r="R72" s="15"/>
      <c r="AG72" s="16" t="s">
        <v>675</v>
      </c>
      <c r="AJ72" s="2" t="s">
        <v>751</v>
      </c>
      <c r="AK72" s="2" t="s">
        <v>893</v>
      </c>
      <c r="AL72" s="38" t="s">
        <v>797</v>
      </c>
      <c r="AM72" s="38" t="s">
        <v>847</v>
      </c>
    </row>
    <row r="73" spans="1:39" ht="15" thickBot="1" x14ac:dyDescent="0.25">
      <c r="A73" s="87"/>
      <c r="B73" s="131"/>
      <c r="C73" s="88"/>
      <c r="D73" s="88"/>
      <c r="E73" s="89"/>
      <c r="F73" s="90"/>
      <c r="G73" s="91"/>
      <c r="H73" s="92"/>
      <c r="I73" s="92"/>
      <c r="J73" s="92"/>
      <c r="K73" s="92"/>
      <c r="L73" s="92"/>
      <c r="M73" s="92"/>
      <c r="N73" s="92"/>
      <c r="O73" s="93"/>
      <c r="Q73" s="15"/>
      <c r="AG73" s="16" t="s">
        <v>676</v>
      </c>
      <c r="AJ73" s="2" t="s">
        <v>752</v>
      </c>
      <c r="AK73" s="2" t="s">
        <v>894</v>
      </c>
      <c r="AL73" s="38" t="s">
        <v>798</v>
      </c>
      <c r="AM73" s="38" t="s">
        <v>848</v>
      </c>
    </row>
    <row r="74" spans="1:39" ht="15" thickBot="1" x14ac:dyDescent="0.25">
      <c r="A74" s="17"/>
      <c r="B74" s="132"/>
      <c r="C74" s="18"/>
      <c r="D74" s="18" t="s">
        <v>33</v>
      </c>
      <c r="E74" s="19">
        <f>SUM(E12:E73)</f>
        <v>70755</v>
      </c>
      <c r="F74" s="20"/>
      <c r="G74" s="37"/>
      <c r="H74" s="37"/>
      <c r="I74" s="65"/>
      <c r="J74" s="76"/>
      <c r="K74" s="76"/>
      <c r="L74" s="76"/>
      <c r="M74" s="76"/>
      <c r="N74" s="76"/>
      <c r="O74" s="76"/>
      <c r="AG74" s="16" t="s">
        <v>677</v>
      </c>
      <c r="AJ74" s="2" t="s">
        <v>753</v>
      </c>
      <c r="AK74" s="2" t="s">
        <v>895</v>
      </c>
      <c r="AL74" s="38" t="s">
        <v>799</v>
      </c>
      <c r="AM74" s="38" t="s">
        <v>849</v>
      </c>
    </row>
    <row r="75" spans="1:39" x14ac:dyDescent="0.2">
      <c r="F75" s="21"/>
      <c r="G75" s="23"/>
      <c r="H75" s="23"/>
      <c r="AG75" s="16" t="s">
        <v>678</v>
      </c>
      <c r="AJ75" s="2" t="s">
        <v>754</v>
      </c>
      <c r="AK75" s="2" t="s">
        <v>896</v>
      </c>
      <c r="AL75" s="38" t="s">
        <v>800</v>
      </c>
      <c r="AM75" s="38" t="s">
        <v>850</v>
      </c>
    </row>
    <row r="76" spans="1:39" x14ac:dyDescent="0.2">
      <c r="F76" s="21"/>
      <c r="G76" s="23"/>
      <c r="H76" s="23"/>
      <c r="AG76" s="16" t="s">
        <v>679</v>
      </c>
      <c r="AK76" s="2" t="s">
        <v>897</v>
      </c>
      <c r="AL76" s="38" t="s">
        <v>801</v>
      </c>
      <c r="AM76" s="38" t="s">
        <v>851</v>
      </c>
    </row>
    <row r="77" spans="1:39" x14ac:dyDescent="0.2">
      <c r="F77" s="21"/>
      <c r="G77" s="23"/>
      <c r="H77" s="23"/>
      <c r="AG77" s="16" t="s">
        <v>680</v>
      </c>
      <c r="AK77" s="2" t="s">
        <v>898</v>
      </c>
      <c r="AL77" s="38" t="s">
        <v>802</v>
      </c>
      <c r="AM77" s="38" t="s">
        <v>396</v>
      </c>
    </row>
    <row r="78" spans="1:39" x14ac:dyDescent="0.2">
      <c r="F78" s="21"/>
      <c r="I78" s="63"/>
      <c r="J78" s="63"/>
      <c r="K78" s="63"/>
      <c r="L78" s="63"/>
      <c r="M78" s="63"/>
      <c r="N78" s="63"/>
      <c r="O78" s="63"/>
      <c r="AG78" s="16" t="s">
        <v>681</v>
      </c>
      <c r="AK78" s="2" t="s">
        <v>128</v>
      </c>
      <c r="AL78" s="38" t="s">
        <v>803</v>
      </c>
      <c r="AM78" s="38" t="s">
        <v>398</v>
      </c>
    </row>
    <row r="79" spans="1:39" x14ac:dyDescent="0.2">
      <c r="F79" s="21"/>
      <c r="I79" s="63"/>
      <c r="J79" s="63"/>
      <c r="K79" s="63"/>
      <c r="L79" s="63"/>
      <c r="M79" s="63"/>
      <c r="N79" s="63"/>
      <c r="O79" s="63"/>
      <c r="AG79" s="16" t="s">
        <v>682</v>
      </c>
      <c r="AK79" s="2" t="s">
        <v>129</v>
      </c>
      <c r="AL79" s="38" t="s">
        <v>397</v>
      </c>
      <c r="AM79" s="38" t="s">
        <v>400</v>
      </c>
    </row>
    <row r="80" spans="1:39" x14ac:dyDescent="0.2">
      <c r="F80" s="21"/>
      <c r="I80" s="63"/>
      <c r="J80" s="63"/>
      <c r="K80" s="63"/>
      <c r="L80" s="63"/>
      <c r="M80" s="63"/>
      <c r="N80" s="63"/>
      <c r="O80" s="63"/>
      <c r="AG80" s="16" t="s">
        <v>683</v>
      </c>
      <c r="AK80" s="2" t="s">
        <v>130</v>
      </c>
      <c r="AL80" s="38" t="s">
        <v>399</v>
      </c>
      <c r="AM80" s="38" t="s">
        <v>402</v>
      </c>
    </row>
    <row r="81" spans="6:39" x14ac:dyDescent="0.2">
      <c r="F81" s="21"/>
      <c r="I81" s="63"/>
      <c r="J81" s="63"/>
      <c r="K81" s="63"/>
      <c r="L81" s="63"/>
      <c r="M81" s="63"/>
      <c r="N81" s="63"/>
      <c r="O81" s="63"/>
      <c r="AG81" s="16" t="s">
        <v>684</v>
      </c>
      <c r="AK81" s="2" t="s">
        <v>131</v>
      </c>
      <c r="AL81" s="38" t="s">
        <v>401</v>
      </c>
      <c r="AM81" s="38" t="s">
        <v>404</v>
      </c>
    </row>
    <row r="82" spans="6:39" x14ac:dyDescent="0.2">
      <c r="F82" s="21"/>
      <c r="I82" s="63"/>
      <c r="J82" s="63"/>
      <c r="K82" s="63"/>
      <c r="L82" s="63"/>
      <c r="M82" s="63"/>
      <c r="N82" s="63"/>
      <c r="O82" s="63"/>
      <c r="AG82" s="16" t="s">
        <v>685</v>
      </c>
      <c r="AK82" s="2" t="s">
        <v>132</v>
      </c>
      <c r="AL82" s="38" t="s">
        <v>403</v>
      </c>
      <c r="AM82" s="38" t="s">
        <v>406</v>
      </c>
    </row>
    <row r="83" spans="6:39" x14ac:dyDescent="0.2">
      <c r="F83" s="21"/>
      <c r="I83" s="63"/>
      <c r="J83" s="63"/>
      <c r="K83" s="63"/>
      <c r="L83" s="63"/>
      <c r="M83" s="63"/>
      <c r="N83" s="63"/>
      <c r="O83" s="63"/>
      <c r="AG83" s="16" t="s">
        <v>686</v>
      </c>
      <c r="AK83" s="2" t="s">
        <v>133</v>
      </c>
      <c r="AL83" s="38" t="s">
        <v>405</v>
      </c>
      <c r="AM83" s="38" t="s">
        <v>408</v>
      </c>
    </row>
    <row r="84" spans="6:39" x14ac:dyDescent="0.2">
      <c r="F84" s="21"/>
      <c r="I84" s="63"/>
      <c r="J84" s="63"/>
      <c r="K84" s="63"/>
      <c r="L84" s="63"/>
      <c r="M84" s="63"/>
      <c r="N84" s="63"/>
      <c r="O84" s="63"/>
      <c r="AG84" s="16" t="s">
        <v>900</v>
      </c>
      <c r="AK84" s="2" t="s">
        <v>95</v>
      </c>
      <c r="AL84" s="38" t="s">
        <v>407</v>
      </c>
      <c r="AM84" s="38" t="s">
        <v>410</v>
      </c>
    </row>
    <row r="85" spans="6:39" x14ac:dyDescent="0.2">
      <c r="F85" s="21"/>
      <c r="I85" s="63"/>
      <c r="J85" s="63"/>
      <c r="K85" s="63"/>
      <c r="L85" s="63"/>
      <c r="M85" s="63"/>
      <c r="N85" s="63"/>
      <c r="O85" s="63"/>
      <c r="AG85" s="16" t="s">
        <v>901</v>
      </c>
      <c r="AK85" s="2" t="s">
        <v>134</v>
      </c>
      <c r="AL85" s="38" t="s">
        <v>409</v>
      </c>
      <c r="AM85" s="38" t="s">
        <v>412</v>
      </c>
    </row>
    <row r="86" spans="6:39" x14ac:dyDescent="0.2">
      <c r="F86" s="21"/>
      <c r="I86" s="63"/>
      <c r="J86" s="63"/>
      <c r="K86" s="63"/>
      <c r="L86" s="63"/>
      <c r="M86" s="63"/>
      <c r="N86" s="63"/>
      <c r="O86" s="63"/>
      <c r="AG86" s="16" t="s">
        <v>567</v>
      </c>
      <c r="AK86" s="2" t="s">
        <v>135</v>
      </c>
      <c r="AL86" s="38" t="s">
        <v>411</v>
      </c>
      <c r="AM86" s="38" t="s">
        <v>414</v>
      </c>
    </row>
    <row r="87" spans="6:39" x14ac:dyDescent="0.2">
      <c r="F87" s="21"/>
      <c r="I87" s="63"/>
      <c r="J87" s="63"/>
      <c r="K87" s="63"/>
      <c r="L87" s="63"/>
      <c r="M87" s="63"/>
      <c r="N87" s="63"/>
      <c r="O87" s="63"/>
      <c r="AG87" s="16" t="s">
        <v>902</v>
      </c>
      <c r="AK87" s="2" t="s">
        <v>136</v>
      </c>
      <c r="AL87" s="38" t="s">
        <v>413</v>
      </c>
      <c r="AM87" s="38" t="s">
        <v>416</v>
      </c>
    </row>
    <row r="88" spans="6:39" x14ac:dyDescent="0.2">
      <c r="AG88" s="16" t="s">
        <v>903</v>
      </c>
      <c r="AK88" s="2" t="s">
        <v>137</v>
      </c>
      <c r="AL88" s="38" t="s">
        <v>415</v>
      </c>
      <c r="AM88" s="38" t="s">
        <v>418</v>
      </c>
    </row>
    <row r="89" spans="6:39" x14ac:dyDescent="0.2">
      <c r="AG89" s="16" t="s">
        <v>904</v>
      </c>
      <c r="AK89" s="2" t="s">
        <v>138</v>
      </c>
      <c r="AL89" s="38" t="s">
        <v>417</v>
      </c>
      <c r="AM89" s="38" t="s">
        <v>420</v>
      </c>
    </row>
    <row r="90" spans="6:39" x14ac:dyDescent="0.2">
      <c r="AG90" s="16" t="s">
        <v>905</v>
      </c>
      <c r="AK90" s="2" t="s">
        <v>139</v>
      </c>
      <c r="AL90" s="38" t="s">
        <v>419</v>
      </c>
      <c r="AM90" s="38" t="s">
        <v>422</v>
      </c>
    </row>
    <row r="91" spans="6:39" x14ac:dyDescent="0.2">
      <c r="AG91" s="16" t="s">
        <v>906</v>
      </c>
      <c r="AK91" s="2" t="s">
        <v>140</v>
      </c>
      <c r="AL91" s="38" t="s">
        <v>421</v>
      </c>
      <c r="AM91" s="38" t="s">
        <v>424</v>
      </c>
    </row>
    <row r="92" spans="6:39" x14ac:dyDescent="0.2">
      <c r="AG92" s="16" t="s">
        <v>907</v>
      </c>
      <c r="AK92" s="2" t="s">
        <v>141</v>
      </c>
      <c r="AL92" s="38" t="s">
        <v>423</v>
      </c>
      <c r="AM92" s="38" t="s">
        <v>426</v>
      </c>
    </row>
    <row r="93" spans="6:39" x14ac:dyDescent="0.2">
      <c r="AG93" s="16" t="s">
        <v>687</v>
      </c>
      <c r="AK93" s="2" t="s">
        <v>142</v>
      </c>
      <c r="AL93" s="38" t="s">
        <v>425</v>
      </c>
      <c r="AM93" s="38" t="s">
        <v>428</v>
      </c>
    </row>
    <row r="94" spans="6:39" x14ac:dyDescent="0.2">
      <c r="AG94" s="16" t="s">
        <v>688</v>
      </c>
      <c r="AK94" s="2" t="s">
        <v>143</v>
      </c>
      <c r="AL94" s="38" t="s">
        <v>427</v>
      </c>
      <c r="AM94" s="38" t="s">
        <v>430</v>
      </c>
    </row>
    <row r="95" spans="6:39" x14ac:dyDescent="0.2">
      <c r="AG95" s="16" t="s">
        <v>689</v>
      </c>
      <c r="AK95" s="2" t="s">
        <v>144</v>
      </c>
      <c r="AL95" s="38" t="s">
        <v>429</v>
      </c>
      <c r="AM95" s="38" t="s">
        <v>432</v>
      </c>
    </row>
    <row r="96" spans="6:39" x14ac:dyDescent="0.2">
      <c r="AG96" s="16" t="s">
        <v>690</v>
      </c>
      <c r="AK96" s="2" t="s">
        <v>145</v>
      </c>
      <c r="AL96" s="38" t="s">
        <v>431</v>
      </c>
      <c r="AM96" s="38" t="s">
        <v>434</v>
      </c>
    </row>
    <row r="97" spans="33:39" x14ac:dyDescent="0.2">
      <c r="AG97" s="16" t="s">
        <v>691</v>
      </c>
      <c r="AK97" s="2" t="s">
        <v>146</v>
      </c>
      <c r="AL97" s="38" t="s">
        <v>433</v>
      </c>
      <c r="AM97" s="38" t="s">
        <v>436</v>
      </c>
    </row>
    <row r="98" spans="33:39" x14ac:dyDescent="0.2">
      <c r="AG98" s="16" t="s">
        <v>692</v>
      </c>
      <c r="AK98" s="2" t="s">
        <v>147</v>
      </c>
      <c r="AL98" s="38" t="s">
        <v>435</v>
      </c>
      <c r="AM98" s="38" t="s">
        <v>438</v>
      </c>
    </row>
    <row r="99" spans="33:39" x14ac:dyDescent="0.2">
      <c r="AG99" s="16" t="s">
        <v>693</v>
      </c>
      <c r="AK99" s="2" t="s">
        <v>148</v>
      </c>
      <c r="AL99" s="38" t="s">
        <v>437</v>
      </c>
      <c r="AM99" s="38" t="s">
        <v>440</v>
      </c>
    </row>
    <row r="100" spans="33:39" x14ac:dyDescent="0.2">
      <c r="AG100" s="16" t="s">
        <v>694</v>
      </c>
      <c r="AK100" s="2" t="s">
        <v>149</v>
      </c>
      <c r="AL100" s="38" t="s">
        <v>439</v>
      </c>
      <c r="AM100" s="38" t="s">
        <v>442</v>
      </c>
    </row>
    <row r="101" spans="33:39" x14ac:dyDescent="0.2">
      <c r="AG101" s="16" t="s">
        <v>695</v>
      </c>
      <c r="AK101" s="2" t="s">
        <v>150</v>
      </c>
      <c r="AL101" s="38" t="s">
        <v>441</v>
      </c>
      <c r="AM101" s="38" t="s">
        <v>444</v>
      </c>
    </row>
    <row r="102" spans="33:39" x14ac:dyDescent="0.2">
      <c r="AG102" s="16" t="s">
        <v>696</v>
      </c>
      <c r="AK102" s="2" t="s">
        <v>151</v>
      </c>
      <c r="AL102" s="38" t="s">
        <v>443</v>
      </c>
      <c r="AM102" s="38" t="s">
        <v>446</v>
      </c>
    </row>
    <row r="103" spans="33:39" x14ac:dyDescent="0.2">
      <c r="AG103" s="16" t="s">
        <v>697</v>
      </c>
      <c r="AK103" s="2" t="s">
        <v>152</v>
      </c>
      <c r="AL103" s="38" t="s">
        <v>445</v>
      </c>
      <c r="AM103" s="38" t="s">
        <v>448</v>
      </c>
    </row>
    <row r="104" spans="33:39" x14ac:dyDescent="0.2">
      <c r="AG104" s="16" t="s">
        <v>698</v>
      </c>
      <c r="AK104" s="2" t="s">
        <v>153</v>
      </c>
      <c r="AL104" s="38" t="s">
        <v>447</v>
      </c>
      <c r="AM104" s="38" t="s">
        <v>450</v>
      </c>
    </row>
    <row r="105" spans="33:39" x14ac:dyDescent="0.2">
      <c r="AG105" s="16" t="s">
        <v>699</v>
      </c>
      <c r="AK105" s="2" t="s">
        <v>154</v>
      </c>
      <c r="AL105" s="38" t="s">
        <v>449</v>
      </c>
      <c r="AM105" s="38" t="s">
        <v>452</v>
      </c>
    </row>
    <row r="106" spans="33:39" x14ac:dyDescent="0.2">
      <c r="AG106" s="16" t="s">
        <v>700</v>
      </c>
      <c r="AK106" s="2" t="s">
        <v>155</v>
      </c>
      <c r="AL106" s="38" t="s">
        <v>451</v>
      </c>
      <c r="AM106" s="38" t="s">
        <v>454</v>
      </c>
    </row>
    <row r="107" spans="33:39" x14ac:dyDescent="0.2">
      <c r="AG107" s="16" t="s">
        <v>701</v>
      </c>
      <c r="AK107" s="2" t="s">
        <v>156</v>
      </c>
      <c r="AL107" s="38" t="s">
        <v>453</v>
      </c>
      <c r="AM107" s="38" t="s">
        <v>456</v>
      </c>
    </row>
    <row r="108" spans="33:39" x14ac:dyDescent="0.2">
      <c r="AG108" s="16" t="s">
        <v>702</v>
      </c>
      <c r="AK108" s="2" t="s">
        <v>157</v>
      </c>
      <c r="AL108" s="38" t="s">
        <v>455</v>
      </c>
      <c r="AM108" s="38" t="s">
        <v>458</v>
      </c>
    </row>
    <row r="109" spans="33:39" x14ac:dyDescent="0.2">
      <c r="AG109" s="16" t="s">
        <v>703</v>
      </c>
      <c r="AK109" s="2" t="s">
        <v>158</v>
      </c>
      <c r="AL109" s="38" t="s">
        <v>457</v>
      </c>
      <c r="AM109" s="38" t="s">
        <v>460</v>
      </c>
    </row>
    <row r="110" spans="33:39" x14ac:dyDescent="0.2">
      <c r="AG110" s="16" t="s">
        <v>704</v>
      </c>
      <c r="AK110" s="2" t="s">
        <v>159</v>
      </c>
      <c r="AL110" s="38" t="s">
        <v>459</v>
      </c>
      <c r="AM110" s="38" t="s">
        <v>462</v>
      </c>
    </row>
    <row r="111" spans="33:39" x14ac:dyDescent="0.2">
      <c r="AG111" s="16" t="s">
        <v>705</v>
      </c>
      <c r="AK111" s="2" t="s">
        <v>160</v>
      </c>
      <c r="AL111" s="38" t="s">
        <v>461</v>
      </c>
      <c r="AM111" s="38" t="s">
        <v>464</v>
      </c>
    </row>
    <row r="112" spans="33:39" x14ac:dyDescent="0.2">
      <c r="AG112" s="16" t="s">
        <v>706</v>
      </c>
      <c r="AK112" s="2" t="s">
        <v>161</v>
      </c>
      <c r="AL112" s="38" t="s">
        <v>463</v>
      </c>
      <c r="AM112" s="38" t="s">
        <v>466</v>
      </c>
    </row>
    <row r="113" spans="37:39" x14ac:dyDescent="0.2">
      <c r="AK113" s="2" t="s">
        <v>162</v>
      </c>
      <c r="AL113" s="38" t="s">
        <v>465</v>
      </c>
      <c r="AM113" s="38" t="s">
        <v>468</v>
      </c>
    </row>
    <row r="114" spans="37:39" x14ac:dyDescent="0.2">
      <c r="AK114" s="2" t="s">
        <v>163</v>
      </c>
      <c r="AL114" s="38" t="s">
        <v>467</v>
      </c>
      <c r="AM114" s="38" t="s">
        <v>470</v>
      </c>
    </row>
    <row r="115" spans="37:39" x14ac:dyDescent="0.2">
      <c r="AK115" s="2" t="s">
        <v>164</v>
      </c>
      <c r="AL115" s="38" t="s">
        <v>469</v>
      </c>
      <c r="AM115" s="38" t="s">
        <v>472</v>
      </c>
    </row>
    <row r="116" spans="37:39" x14ac:dyDescent="0.2">
      <c r="AK116" s="2" t="s">
        <v>165</v>
      </c>
      <c r="AL116" s="38" t="s">
        <v>471</v>
      </c>
      <c r="AM116" s="38" t="s">
        <v>474</v>
      </c>
    </row>
    <row r="117" spans="37:39" x14ac:dyDescent="0.2">
      <c r="AK117" s="2" t="s">
        <v>166</v>
      </c>
      <c r="AL117" s="38" t="s">
        <v>473</v>
      </c>
      <c r="AM117" s="38" t="s">
        <v>476</v>
      </c>
    </row>
    <row r="118" spans="37:39" x14ac:dyDescent="0.2">
      <c r="AK118" s="2" t="s">
        <v>167</v>
      </c>
      <c r="AL118" s="38" t="s">
        <v>475</v>
      </c>
      <c r="AM118" s="38" t="s">
        <v>478</v>
      </c>
    </row>
    <row r="119" spans="37:39" x14ac:dyDescent="0.2">
      <c r="AK119" s="2" t="s">
        <v>168</v>
      </c>
      <c r="AL119" s="38" t="s">
        <v>477</v>
      </c>
      <c r="AM119" s="38" t="s">
        <v>480</v>
      </c>
    </row>
    <row r="120" spans="37:39" x14ac:dyDescent="0.2">
      <c r="AK120" s="2" t="s">
        <v>169</v>
      </c>
      <c r="AL120" s="38" t="s">
        <v>479</v>
      </c>
      <c r="AM120" s="38" t="s">
        <v>482</v>
      </c>
    </row>
    <row r="121" spans="37:39" x14ac:dyDescent="0.2">
      <c r="AK121" s="2" t="s">
        <v>170</v>
      </c>
      <c r="AL121" s="38" t="s">
        <v>481</v>
      </c>
      <c r="AM121" s="38" t="s">
        <v>484</v>
      </c>
    </row>
    <row r="122" spans="37:39" x14ac:dyDescent="0.2">
      <c r="AK122" s="2" t="s">
        <v>171</v>
      </c>
      <c r="AL122" s="38" t="s">
        <v>483</v>
      </c>
      <c r="AM122" s="38" t="s">
        <v>486</v>
      </c>
    </row>
    <row r="123" spans="37:39" x14ac:dyDescent="0.2">
      <c r="AK123" s="2" t="s">
        <v>172</v>
      </c>
      <c r="AL123" s="38" t="s">
        <v>485</v>
      </c>
      <c r="AM123" s="38" t="s">
        <v>488</v>
      </c>
    </row>
    <row r="124" spans="37:39" x14ac:dyDescent="0.2">
      <c r="AK124" s="2" t="s">
        <v>173</v>
      </c>
      <c r="AL124" s="38" t="s">
        <v>487</v>
      </c>
      <c r="AM124" s="38" t="s">
        <v>490</v>
      </c>
    </row>
    <row r="125" spans="37:39" x14ac:dyDescent="0.2">
      <c r="AK125" s="2" t="s">
        <v>174</v>
      </c>
      <c r="AL125" s="38" t="s">
        <v>489</v>
      </c>
      <c r="AM125" s="38" t="s">
        <v>492</v>
      </c>
    </row>
    <row r="126" spans="37:39" x14ac:dyDescent="0.2">
      <c r="AK126" s="2" t="s">
        <v>175</v>
      </c>
      <c r="AL126" s="38" t="s">
        <v>491</v>
      </c>
      <c r="AM126" s="38" t="s">
        <v>494</v>
      </c>
    </row>
    <row r="127" spans="37:39" x14ac:dyDescent="0.2">
      <c r="AK127" s="2" t="s">
        <v>176</v>
      </c>
      <c r="AL127" s="38" t="s">
        <v>493</v>
      </c>
      <c r="AM127" s="38" t="s">
        <v>496</v>
      </c>
    </row>
    <row r="128" spans="37:39" x14ac:dyDescent="0.2">
      <c r="AK128" s="2" t="s">
        <v>177</v>
      </c>
      <c r="AL128" s="38" t="s">
        <v>495</v>
      </c>
      <c r="AM128" s="38" t="s">
        <v>498</v>
      </c>
    </row>
    <row r="129" spans="37:39" x14ac:dyDescent="0.2">
      <c r="AK129" s="2" t="s">
        <v>178</v>
      </c>
      <c r="AL129" s="38" t="s">
        <v>497</v>
      </c>
      <c r="AM129" s="38" t="s">
        <v>500</v>
      </c>
    </row>
    <row r="130" spans="37:39" x14ac:dyDescent="0.2">
      <c r="AK130" s="2" t="s">
        <v>179</v>
      </c>
      <c r="AL130" s="38" t="s">
        <v>499</v>
      </c>
      <c r="AM130" s="38" t="s">
        <v>502</v>
      </c>
    </row>
    <row r="131" spans="37:39" x14ac:dyDescent="0.2">
      <c r="AK131" s="2" t="s">
        <v>180</v>
      </c>
      <c r="AL131" s="38" t="s">
        <v>501</v>
      </c>
      <c r="AM131" s="38" t="s">
        <v>504</v>
      </c>
    </row>
    <row r="132" spans="37:39" x14ac:dyDescent="0.2">
      <c r="AK132" s="2" t="s">
        <v>181</v>
      </c>
      <c r="AL132" s="38" t="s">
        <v>503</v>
      </c>
      <c r="AM132" s="38" t="s">
        <v>506</v>
      </c>
    </row>
    <row r="133" spans="37:39" x14ac:dyDescent="0.2">
      <c r="AK133" s="2" t="s">
        <v>182</v>
      </c>
      <c r="AL133" s="38" t="s">
        <v>505</v>
      </c>
      <c r="AM133" s="38" t="s">
        <v>508</v>
      </c>
    </row>
    <row r="134" spans="37:39" x14ac:dyDescent="0.2">
      <c r="AK134" s="2" t="s">
        <v>183</v>
      </c>
      <c r="AL134" s="38" t="s">
        <v>507</v>
      </c>
      <c r="AM134" s="38" t="s">
        <v>510</v>
      </c>
    </row>
    <row r="135" spans="37:39" x14ac:dyDescent="0.2">
      <c r="AK135" s="2" t="s">
        <v>184</v>
      </c>
      <c r="AL135" s="38" t="s">
        <v>509</v>
      </c>
      <c r="AM135" s="38" t="s">
        <v>512</v>
      </c>
    </row>
    <row r="136" spans="37:39" x14ac:dyDescent="0.2">
      <c r="AK136" s="2" t="s">
        <v>185</v>
      </c>
      <c r="AL136" s="38" t="s">
        <v>511</v>
      </c>
      <c r="AM136" s="38" t="s">
        <v>514</v>
      </c>
    </row>
    <row r="137" spans="37:39" x14ac:dyDescent="0.2">
      <c r="AK137" s="2" t="s">
        <v>186</v>
      </c>
      <c r="AL137" s="38" t="s">
        <v>513</v>
      </c>
      <c r="AM137" s="38" t="s">
        <v>516</v>
      </c>
    </row>
    <row r="138" spans="37:39" x14ac:dyDescent="0.2">
      <c r="AK138" s="2" t="s">
        <v>187</v>
      </c>
      <c r="AL138" s="38" t="s">
        <v>515</v>
      </c>
      <c r="AM138" s="38" t="s">
        <v>518</v>
      </c>
    </row>
    <row r="139" spans="37:39" x14ac:dyDescent="0.2">
      <c r="AK139" s="2" t="s">
        <v>188</v>
      </c>
      <c r="AL139" s="38" t="s">
        <v>517</v>
      </c>
      <c r="AM139" s="38" t="s">
        <v>520</v>
      </c>
    </row>
    <row r="140" spans="37:39" x14ac:dyDescent="0.2">
      <c r="AK140" s="2" t="s">
        <v>189</v>
      </c>
      <c r="AL140" s="38" t="s">
        <v>519</v>
      </c>
      <c r="AM140" s="38" t="s">
        <v>522</v>
      </c>
    </row>
    <row r="141" spans="37:39" x14ac:dyDescent="0.2">
      <c r="AK141" s="2" t="s">
        <v>190</v>
      </c>
      <c r="AL141" s="38" t="s">
        <v>521</v>
      </c>
      <c r="AM141" s="38" t="s">
        <v>524</v>
      </c>
    </row>
    <row r="142" spans="37:39" x14ac:dyDescent="0.2">
      <c r="AK142" s="2" t="s">
        <v>191</v>
      </c>
      <c r="AL142" s="38" t="s">
        <v>523</v>
      </c>
      <c r="AM142" s="38" t="s">
        <v>526</v>
      </c>
    </row>
    <row r="143" spans="37:39" x14ac:dyDescent="0.2">
      <c r="AK143" s="2" t="s">
        <v>192</v>
      </c>
      <c r="AL143" s="38" t="s">
        <v>525</v>
      </c>
      <c r="AM143" s="38" t="s">
        <v>528</v>
      </c>
    </row>
    <row r="144" spans="37:39" x14ac:dyDescent="0.2">
      <c r="AK144" s="2" t="s">
        <v>193</v>
      </c>
      <c r="AL144" s="38" t="s">
        <v>527</v>
      </c>
      <c r="AM144" s="38" t="s">
        <v>530</v>
      </c>
    </row>
    <row r="145" spans="37:38" x14ac:dyDescent="0.2">
      <c r="AK145" s="2" t="s">
        <v>194</v>
      </c>
      <c r="AL145" s="38" t="s">
        <v>529</v>
      </c>
    </row>
    <row r="146" spans="37:38" x14ac:dyDescent="0.2">
      <c r="AK146" s="2" t="s">
        <v>195</v>
      </c>
      <c r="AL146" s="38" t="s">
        <v>531</v>
      </c>
    </row>
    <row r="147" spans="37:38" x14ac:dyDescent="0.2">
      <c r="AK147" s="2" t="s">
        <v>196</v>
      </c>
    </row>
    <row r="148" spans="37:38" x14ac:dyDescent="0.2">
      <c r="AK148" s="2" t="s">
        <v>197</v>
      </c>
    </row>
    <row r="149" spans="37:38" x14ac:dyDescent="0.2">
      <c r="AK149" s="2" t="s">
        <v>198</v>
      </c>
    </row>
    <row r="150" spans="37:38" x14ac:dyDescent="0.2">
      <c r="AK150" s="2" t="s">
        <v>199</v>
      </c>
    </row>
    <row r="151" spans="37:38" x14ac:dyDescent="0.2">
      <c r="AK151" s="2" t="s">
        <v>200</v>
      </c>
    </row>
    <row r="152" spans="37:38" x14ac:dyDescent="0.2">
      <c r="AK152" s="2" t="s">
        <v>201</v>
      </c>
    </row>
    <row r="153" spans="37:38" x14ac:dyDescent="0.2">
      <c r="AK153" s="2" t="s">
        <v>202</v>
      </c>
    </row>
    <row r="154" spans="37:38" x14ac:dyDescent="0.2">
      <c r="AK154" s="2" t="s">
        <v>203</v>
      </c>
    </row>
    <row r="155" spans="37:38" x14ac:dyDescent="0.2">
      <c r="AK155" s="2" t="s">
        <v>204</v>
      </c>
    </row>
    <row r="156" spans="37:38" x14ac:dyDescent="0.2">
      <c r="AK156" s="2" t="s">
        <v>205</v>
      </c>
    </row>
    <row r="157" spans="37:38" x14ac:dyDescent="0.2">
      <c r="AK157" s="2" t="s">
        <v>206</v>
      </c>
    </row>
    <row r="158" spans="37:38" x14ac:dyDescent="0.2">
      <c r="AK158" s="2" t="s">
        <v>207</v>
      </c>
    </row>
    <row r="159" spans="37:38" x14ac:dyDescent="0.2">
      <c r="AK159" s="2" t="s">
        <v>208</v>
      </c>
    </row>
    <row r="160" spans="37:38" x14ac:dyDescent="0.2">
      <c r="AK160" s="2" t="s">
        <v>209</v>
      </c>
    </row>
    <row r="161" spans="37:37" x14ac:dyDescent="0.2">
      <c r="AK161" s="2" t="s">
        <v>210</v>
      </c>
    </row>
    <row r="162" spans="37:37" x14ac:dyDescent="0.2">
      <c r="AK162" s="2" t="s">
        <v>211</v>
      </c>
    </row>
    <row r="163" spans="37:37" x14ac:dyDescent="0.2">
      <c r="AK163" s="2" t="s">
        <v>212</v>
      </c>
    </row>
    <row r="164" spans="37:37" x14ac:dyDescent="0.2">
      <c r="AK164" s="2" t="s">
        <v>213</v>
      </c>
    </row>
    <row r="165" spans="37:37" x14ac:dyDescent="0.2">
      <c r="AK165" s="2" t="s">
        <v>214</v>
      </c>
    </row>
    <row r="166" spans="37:37" x14ac:dyDescent="0.2">
      <c r="AK166" s="2" t="s">
        <v>215</v>
      </c>
    </row>
    <row r="167" spans="37:37" x14ac:dyDescent="0.2">
      <c r="AK167" s="2" t="s">
        <v>216</v>
      </c>
    </row>
    <row r="168" spans="37:37" x14ac:dyDescent="0.2">
      <c r="AK168" s="2" t="s">
        <v>217</v>
      </c>
    </row>
    <row r="169" spans="37:37" x14ac:dyDescent="0.2">
      <c r="AK169" s="2" t="s">
        <v>218</v>
      </c>
    </row>
    <row r="170" spans="37:37" x14ac:dyDescent="0.2">
      <c r="AK170" s="2" t="s">
        <v>219</v>
      </c>
    </row>
    <row r="171" spans="37:37" x14ac:dyDescent="0.2">
      <c r="AK171" s="2" t="s">
        <v>220</v>
      </c>
    </row>
    <row r="172" spans="37:37" x14ac:dyDescent="0.2">
      <c r="AK172" s="2" t="s">
        <v>221</v>
      </c>
    </row>
    <row r="173" spans="37:37" x14ac:dyDescent="0.2">
      <c r="AK173" s="2" t="s">
        <v>222</v>
      </c>
    </row>
    <row r="174" spans="37:37" x14ac:dyDescent="0.2">
      <c r="AK174" s="2" t="s">
        <v>223</v>
      </c>
    </row>
    <row r="175" spans="37:37" x14ac:dyDescent="0.2">
      <c r="AK175" s="2" t="s">
        <v>224</v>
      </c>
    </row>
    <row r="176" spans="37:37" x14ac:dyDescent="0.2">
      <c r="AK176" s="2" t="s">
        <v>225</v>
      </c>
    </row>
    <row r="177" spans="37:37" x14ac:dyDescent="0.2">
      <c r="AK177" s="2" t="s">
        <v>226</v>
      </c>
    </row>
    <row r="178" spans="37:37" x14ac:dyDescent="0.2">
      <c r="AK178" s="2" t="s">
        <v>227</v>
      </c>
    </row>
    <row r="179" spans="37:37" x14ac:dyDescent="0.2">
      <c r="AK179" s="2" t="s">
        <v>228</v>
      </c>
    </row>
    <row r="180" spans="37:37" x14ac:dyDescent="0.2">
      <c r="AK180" s="2" t="s">
        <v>229</v>
      </c>
    </row>
    <row r="181" spans="37:37" x14ac:dyDescent="0.2">
      <c r="AK181" s="2" t="s">
        <v>230</v>
      </c>
    </row>
    <row r="182" spans="37:37" x14ac:dyDescent="0.2">
      <c r="AK182" s="2" t="s">
        <v>231</v>
      </c>
    </row>
    <row r="183" spans="37:37" x14ac:dyDescent="0.2">
      <c r="AK183" s="2" t="s">
        <v>232</v>
      </c>
    </row>
    <row r="184" spans="37:37" x14ac:dyDescent="0.2">
      <c r="AK184" s="2" t="s">
        <v>233</v>
      </c>
    </row>
    <row r="185" spans="37:37" x14ac:dyDescent="0.2">
      <c r="AK185" s="2" t="s">
        <v>234</v>
      </c>
    </row>
    <row r="186" spans="37:37" x14ac:dyDescent="0.2">
      <c r="AK186" s="2" t="s">
        <v>235</v>
      </c>
    </row>
    <row r="187" spans="37:37" x14ac:dyDescent="0.2">
      <c r="AK187" s="2" t="s">
        <v>236</v>
      </c>
    </row>
    <row r="188" spans="37:37" x14ac:dyDescent="0.2">
      <c r="AK188" s="2" t="s">
        <v>237</v>
      </c>
    </row>
    <row r="189" spans="37:37" x14ac:dyDescent="0.2">
      <c r="AK189" s="2" t="s">
        <v>238</v>
      </c>
    </row>
    <row r="190" spans="37:37" x14ac:dyDescent="0.2">
      <c r="AK190" s="2" t="s">
        <v>239</v>
      </c>
    </row>
    <row r="191" spans="37:37" x14ac:dyDescent="0.2">
      <c r="AK191" s="2" t="s">
        <v>240</v>
      </c>
    </row>
    <row r="192" spans="37:37" x14ac:dyDescent="0.2">
      <c r="AK192" s="2" t="s">
        <v>241</v>
      </c>
    </row>
    <row r="193" spans="37:37" x14ac:dyDescent="0.2">
      <c r="AK193" s="2" t="s">
        <v>242</v>
      </c>
    </row>
    <row r="194" spans="37:37" x14ac:dyDescent="0.2">
      <c r="AK194" s="2" t="s">
        <v>243</v>
      </c>
    </row>
    <row r="195" spans="37:37" x14ac:dyDescent="0.2">
      <c r="AK195" s="2" t="s">
        <v>244</v>
      </c>
    </row>
    <row r="196" spans="37:37" x14ac:dyDescent="0.2">
      <c r="AK196" s="2" t="s">
        <v>245</v>
      </c>
    </row>
    <row r="197" spans="37:37" x14ac:dyDescent="0.2">
      <c r="AK197" s="2" t="s">
        <v>246</v>
      </c>
    </row>
    <row r="198" spans="37:37" x14ac:dyDescent="0.2">
      <c r="AK198" s="2" t="s">
        <v>247</v>
      </c>
    </row>
    <row r="199" spans="37:37" x14ac:dyDescent="0.2">
      <c r="AK199" s="2" t="s">
        <v>248</v>
      </c>
    </row>
    <row r="200" spans="37:37" x14ac:dyDescent="0.2">
      <c r="AK200" s="2" t="s">
        <v>249</v>
      </c>
    </row>
    <row r="201" spans="37:37" x14ac:dyDescent="0.2">
      <c r="AK201" s="2" t="s">
        <v>250</v>
      </c>
    </row>
    <row r="202" spans="37:37" x14ac:dyDescent="0.2">
      <c r="AK202" s="2" t="s">
        <v>251</v>
      </c>
    </row>
    <row r="203" spans="37:37" x14ac:dyDescent="0.2">
      <c r="AK203" s="2" t="s">
        <v>252</v>
      </c>
    </row>
    <row r="204" spans="37:37" x14ac:dyDescent="0.2">
      <c r="AK204" s="2" t="s">
        <v>253</v>
      </c>
    </row>
    <row r="205" spans="37:37" x14ac:dyDescent="0.2">
      <c r="AK205" s="2" t="s">
        <v>254</v>
      </c>
    </row>
    <row r="206" spans="37:37" x14ac:dyDescent="0.2">
      <c r="AK206" s="2" t="s">
        <v>255</v>
      </c>
    </row>
    <row r="207" spans="37:37" x14ac:dyDescent="0.2">
      <c r="AK207" s="2" t="s">
        <v>256</v>
      </c>
    </row>
    <row r="208" spans="37:37" x14ac:dyDescent="0.2">
      <c r="AK208" s="2" t="s">
        <v>257</v>
      </c>
    </row>
    <row r="209" spans="37:37" x14ac:dyDescent="0.2">
      <c r="AK209" s="2" t="s">
        <v>258</v>
      </c>
    </row>
    <row r="210" spans="37:37" x14ac:dyDescent="0.2">
      <c r="AK210" s="2" t="s">
        <v>259</v>
      </c>
    </row>
    <row r="211" spans="37:37" x14ac:dyDescent="0.2">
      <c r="AK211" s="2" t="s">
        <v>260</v>
      </c>
    </row>
    <row r="212" spans="37:37" x14ac:dyDescent="0.2">
      <c r="AK212" s="2" t="s">
        <v>261</v>
      </c>
    </row>
    <row r="213" spans="37:37" x14ac:dyDescent="0.2">
      <c r="AK213" s="2" t="s">
        <v>262</v>
      </c>
    </row>
    <row r="214" spans="37:37" x14ac:dyDescent="0.2">
      <c r="AK214" s="2" t="s">
        <v>263</v>
      </c>
    </row>
    <row r="215" spans="37:37" x14ac:dyDescent="0.2">
      <c r="AK215" s="2" t="s">
        <v>264</v>
      </c>
    </row>
    <row r="216" spans="37:37" x14ac:dyDescent="0.2">
      <c r="AK216" s="2" t="s">
        <v>265</v>
      </c>
    </row>
    <row r="217" spans="37:37" x14ac:dyDescent="0.2">
      <c r="AK217" s="2" t="s">
        <v>266</v>
      </c>
    </row>
    <row r="218" spans="37:37" x14ac:dyDescent="0.2">
      <c r="AK218" s="2" t="s">
        <v>267</v>
      </c>
    </row>
    <row r="219" spans="37:37" x14ac:dyDescent="0.2">
      <c r="AK219" s="2" t="s">
        <v>268</v>
      </c>
    </row>
    <row r="220" spans="37:37" x14ac:dyDescent="0.2">
      <c r="AK220" s="2" t="s">
        <v>269</v>
      </c>
    </row>
    <row r="221" spans="37:37" x14ac:dyDescent="0.2">
      <c r="AK221" s="2" t="s">
        <v>270</v>
      </c>
    </row>
    <row r="222" spans="37:37" x14ac:dyDescent="0.2">
      <c r="AK222" s="2" t="s">
        <v>271</v>
      </c>
    </row>
    <row r="223" spans="37:37" x14ac:dyDescent="0.2">
      <c r="AK223" s="2" t="s">
        <v>272</v>
      </c>
    </row>
    <row r="224" spans="37:37" x14ac:dyDescent="0.2">
      <c r="AK224" s="2" t="s">
        <v>273</v>
      </c>
    </row>
    <row r="225" spans="37:37" x14ac:dyDescent="0.2">
      <c r="AK225" s="2" t="s">
        <v>274</v>
      </c>
    </row>
    <row r="226" spans="37:37" x14ac:dyDescent="0.2">
      <c r="AK226" s="2" t="s">
        <v>275</v>
      </c>
    </row>
    <row r="227" spans="37:37" x14ac:dyDescent="0.2">
      <c r="AK227" s="2" t="s">
        <v>276</v>
      </c>
    </row>
    <row r="228" spans="37:37" x14ac:dyDescent="0.2">
      <c r="AK228" s="2" t="s">
        <v>277</v>
      </c>
    </row>
    <row r="229" spans="37:37" x14ac:dyDescent="0.2">
      <c r="AK229" s="2" t="s">
        <v>278</v>
      </c>
    </row>
    <row r="230" spans="37:37" x14ac:dyDescent="0.2">
      <c r="AK230" s="2" t="s">
        <v>279</v>
      </c>
    </row>
    <row r="231" spans="37:37" x14ac:dyDescent="0.2">
      <c r="AK231" s="2" t="s">
        <v>280</v>
      </c>
    </row>
    <row r="232" spans="37:37" x14ac:dyDescent="0.2">
      <c r="AK232" s="2" t="s">
        <v>281</v>
      </c>
    </row>
    <row r="233" spans="37:37" x14ac:dyDescent="0.2">
      <c r="AK233" s="2" t="s">
        <v>282</v>
      </c>
    </row>
    <row r="234" spans="37:37" x14ac:dyDescent="0.2">
      <c r="AK234" s="2" t="s">
        <v>283</v>
      </c>
    </row>
    <row r="235" spans="37:37" x14ac:dyDescent="0.2">
      <c r="AK235" s="2" t="s">
        <v>284</v>
      </c>
    </row>
    <row r="236" spans="37:37" x14ac:dyDescent="0.2">
      <c r="AK236" s="2" t="s">
        <v>285</v>
      </c>
    </row>
    <row r="237" spans="37:37" x14ac:dyDescent="0.2">
      <c r="AK237" s="2" t="s">
        <v>286</v>
      </c>
    </row>
    <row r="238" spans="37:37" x14ac:dyDescent="0.2">
      <c r="AK238" s="2" t="s">
        <v>287</v>
      </c>
    </row>
    <row r="239" spans="37:37" x14ac:dyDescent="0.2">
      <c r="AK239" s="2" t="s">
        <v>288</v>
      </c>
    </row>
    <row r="240" spans="37:37" x14ac:dyDescent="0.2">
      <c r="AK240" s="2" t="s">
        <v>289</v>
      </c>
    </row>
    <row r="241" spans="37:37" x14ac:dyDescent="0.2">
      <c r="AK241" s="2" t="s">
        <v>290</v>
      </c>
    </row>
    <row r="242" spans="37:37" x14ac:dyDescent="0.2">
      <c r="AK242" s="2" t="s">
        <v>291</v>
      </c>
    </row>
    <row r="243" spans="37:37" x14ac:dyDescent="0.2">
      <c r="AK243" s="2" t="s">
        <v>292</v>
      </c>
    </row>
    <row r="244" spans="37:37" x14ac:dyDescent="0.2">
      <c r="AK244" s="2" t="s">
        <v>293</v>
      </c>
    </row>
    <row r="245" spans="37:37" x14ac:dyDescent="0.2">
      <c r="AK245" s="2" t="s">
        <v>294</v>
      </c>
    </row>
    <row r="246" spans="37:37" x14ac:dyDescent="0.2">
      <c r="AK246" s="2" t="s">
        <v>295</v>
      </c>
    </row>
    <row r="247" spans="37:37" x14ac:dyDescent="0.2">
      <c r="AK247" s="2" t="s">
        <v>296</v>
      </c>
    </row>
    <row r="248" spans="37:37" x14ac:dyDescent="0.2">
      <c r="AK248" s="2" t="s">
        <v>297</v>
      </c>
    </row>
    <row r="249" spans="37:37" x14ac:dyDescent="0.2">
      <c r="AK249" s="2" t="s">
        <v>298</v>
      </c>
    </row>
    <row r="250" spans="37:37" x14ac:dyDescent="0.2">
      <c r="AK250" s="2" t="s">
        <v>299</v>
      </c>
    </row>
    <row r="251" spans="37:37" x14ac:dyDescent="0.2">
      <c r="AK251" s="2" t="s">
        <v>300</v>
      </c>
    </row>
    <row r="252" spans="37:37" x14ac:dyDescent="0.2">
      <c r="AK252" s="2" t="s">
        <v>301</v>
      </c>
    </row>
    <row r="253" spans="37:37" x14ac:dyDescent="0.2">
      <c r="AK253" s="2" t="s">
        <v>302</v>
      </c>
    </row>
    <row r="254" spans="37:37" x14ac:dyDescent="0.2">
      <c r="AK254" s="2" t="s">
        <v>303</v>
      </c>
    </row>
    <row r="255" spans="37:37" x14ac:dyDescent="0.2">
      <c r="AK255" s="2" t="s">
        <v>304</v>
      </c>
    </row>
    <row r="256" spans="37:37" x14ac:dyDescent="0.2">
      <c r="AK256" s="2" t="s">
        <v>305</v>
      </c>
    </row>
    <row r="257" spans="37:37" x14ac:dyDescent="0.2">
      <c r="AK257" s="2" t="s">
        <v>306</v>
      </c>
    </row>
    <row r="258" spans="37:37" x14ac:dyDescent="0.2">
      <c r="AK258" s="2" t="s">
        <v>307</v>
      </c>
    </row>
    <row r="259" spans="37:37" x14ac:dyDescent="0.2">
      <c r="AK259" s="2" t="s">
        <v>308</v>
      </c>
    </row>
    <row r="260" spans="37:37" x14ac:dyDescent="0.2">
      <c r="AK260" s="2" t="s">
        <v>309</v>
      </c>
    </row>
    <row r="261" spans="37:37" x14ac:dyDescent="0.2">
      <c r="AK261" s="2" t="s">
        <v>310</v>
      </c>
    </row>
    <row r="262" spans="37:37" x14ac:dyDescent="0.2">
      <c r="AK262" s="2" t="s">
        <v>311</v>
      </c>
    </row>
    <row r="263" spans="37:37" x14ac:dyDescent="0.2">
      <c r="AK263" s="2" t="s">
        <v>312</v>
      </c>
    </row>
    <row r="264" spans="37:37" x14ac:dyDescent="0.2">
      <c r="AK264" s="2" t="s">
        <v>313</v>
      </c>
    </row>
    <row r="265" spans="37:37" x14ac:dyDescent="0.2">
      <c r="AK265" s="2" t="s">
        <v>314</v>
      </c>
    </row>
    <row r="266" spans="37:37" x14ac:dyDescent="0.2">
      <c r="AK266" s="2" t="s">
        <v>315</v>
      </c>
    </row>
    <row r="267" spans="37:37" x14ac:dyDescent="0.2">
      <c r="AK267" s="2" t="s">
        <v>316</v>
      </c>
    </row>
    <row r="268" spans="37:37" x14ac:dyDescent="0.2">
      <c r="AK268" s="2" t="s">
        <v>317</v>
      </c>
    </row>
    <row r="269" spans="37:37" x14ac:dyDescent="0.2">
      <c r="AK269" s="2" t="s">
        <v>318</v>
      </c>
    </row>
    <row r="270" spans="37:37" x14ac:dyDescent="0.2">
      <c r="AK270" s="2" t="s">
        <v>319</v>
      </c>
    </row>
    <row r="271" spans="37:37" x14ac:dyDescent="0.2">
      <c r="AK271" s="2" t="s">
        <v>320</v>
      </c>
    </row>
    <row r="272" spans="37:37" x14ac:dyDescent="0.2">
      <c r="AK272" s="2" t="s">
        <v>321</v>
      </c>
    </row>
    <row r="273" spans="37:37" x14ac:dyDescent="0.2">
      <c r="AK273" s="2" t="s">
        <v>322</v>
      </c>
    </row>
    <row r="274" spans="37:37" x14ac:dyDescent="0.2">
      <c r="AK274" s="2" t="s">
        <v>323</v>
      </c>
    </row>
    <row r="275" spans="37:37" x14ac:dyDescent="0.2">
      <c r="AK275" s="2" t="s">
        <v>324</v>
      </c>
    </row>
    <row r="276" spans="37:37" x14ac:dyDescent="0.2">
      <c r="AK276" s="2" t="s">
        <v>325</v>
      </c>
    </row>
    <row r="277" spans="37:37" x14ac:dyDescent="0.2">
      <c r="AK277" s="2" t="s">
        <v>326</v>
      </c>
    </row>
    <row r="278" spans="37:37" x14ac:dyDescent="0.2">
      <c r="AK278" s="2" t="s">
        <v>327</v>
      </c>
    </row>
    <row r="279" spans="37:37" x14ac:dyDescent="0.2">
      <c r="AK279" s="2" t="s">
        <v>328</v>
      </c>
    </row>
    <row r="280" spans="37:37" x14ac:dyDescent="0.2">
      <c r="AK280" s="2" t="s">
        <v>329</v>
      </c>
    </row>
    <row r="281" spans="37:37" x14ac:dyDescent="0.2">
      <c r="AK281" s="2" t="s">
        <v>330</v>
      </c>
    </row>
    <row r="282" spans="37:37" x14ac:dyDescent="0.2">
      <c r="AK282" s="2" t="s">
        <v>331</v>
      </c>
    </row>
    <row r="283" spans="37:37" x14ac:dyDescent="0.2">
      <c r="AK283" s="2" t="s">
        <v>332</v>
      </c>
    </row>
    <row r="284" spans="37:37" x14ac:dyDescent="0.2">
      <c r="AK284" s="2" t="s">
        <v>333</v>
      </c>
    </row>
    <row r="285" spans="37:37" x14ac:dyDescent="0.2">
      <c r="AK285" s="2" t="s">
        <v>334</v>
      </c>
    </row>
    <row r="286" spans="37:37" x14ac:dyDescent="0.2">
      <c r="AK286" s="2" t="s">
        <v>335</v>
      </c>
    </row>
    <row r="287" spans="37:37" x14ac:dyDescent="0.2">
      <c r="AK287" s="2" t="s">
        <v>336</v>
      </c>
    </row>
  </sheetData>
  <sheetProtection password="CCA6" sheet="1" objects="1" scenarios="1" autoFilter="0" pivotTables="0"/>
  <protectedRanges>
    <protectedRange sqref="C1:C8" name="Range1"/>
    <protectedRange sqref="AV12" name="Range9"/>
  </protectedRanges>
  <autoFilter ref="A11:H74"/>
  <mergeCells count="15">
    <mergeCell ref="AS11:AT11"/>
    <mergeCell ref="I8:O9"/>
    <mergeCell ref="A7:B7"/>
    <mergeCell ref="A8:B8"/>
    <mergeCell ref="C2:D2"/>
    <mergeCell ref="AH11:AI11"/>
    <mergeCell ref="AL11:AM11"/>
    <mergeCell ref="AN11:AO11"/>
    <mergeCell ref="AQ11:AR11"/>
    <mergeCell ref="A6:B6"/>
    <mergeCell ref="A1:B1"/>
    <mergeCell ref="A2:B2"/>
    <mergeCell ref="A3:B3"/>
    <mergeCell ref="A4:B4"/>
    <mergeCell ref="A5:B5"/>
  </mergeCells>
  <phoneticPr fontId="5" type="noConversion"/>
  <dataValidations count="4">
    <dataValidation type="textLength" errorStyle="information" allowBlank="1" showInputMessage="1" showErrorMessage="1" error="XLBVal:8=0_x000d__x000a_XLBRowCount:3=19_x000d__x000a_XLBColCount:3=3_x000d__x000a_Style:2=1_x000d__x000a_" sqref="AR12">
      <formula1>0</formula1>
      <formula2>300</formula2>
    </dataValidation>
    <dataValidation type="list" allowBlank="1" showInputMessage="1" showErrorMessage="1" sqref="AG12">
      <formula1>#REF!</formula1>
    </dataValidation>
    <dataValidation type="list" allowBlank="1" showInputMessage="1" showErrorMessage="1" prompt="Please pick from dropdown list" sqref="AJ12:AK12">
      <formula1>#REF!</formula1>
    </dataValidation>
    <dataValidation type="list" allowBlank="1" showInputMessage="1" showErrorMessage="1" sqref="C2:D2">
      <formula1>T1_DESCRIPTION</formula1>
    </dataValidation>
  </dataValidations>
  <hyperlinks>
    <hyperlink ref="I13" location="Activity!A1" display="Activity!A1"/>
    <hyperlink ref="I15" location="'Activity (3)'!A1" display="'Activity (3)'!A1"/>
    <hyperlink ref="I16" location="'Activity (4)'!A1" display="'Activity (4)'!A1"/>
    <hyperlink ref="I17" location="'Activity (5)'!A1" display="'Activity (5)'!A1"/>
    <hyperlink ref="I18" location="'Activity (6)'!A1" display="'Activity (6)'!A1"/>
    <hyperlink ref="I19" location="'Activity (7)'!A1" display="'Activity (7)'!A1"/>
    <hyperlink ref="I20" location="'Activity (8)'!A1" display="'Activity (8)'!A1"/>
    <hyperlink ref="I21" location="'Activity (9)'!A1" display="'Activity (9)'!A1"/>
    <hyperlink ref="I22" location="'Activity (10)'!A1" display="'Activity (10)'!A1"/>
    <hyperlink ref="I23" location="'Activity (11)'!A1" display="'Activity (11)'!A1"/>
    <hyperlink ref="I24" location="'Activity (12)'!A1" display="'Activity (12)'!A1"/>
    <hyperlink ref="I25" location="'Activity (13)'!A1" display="'Activity (13)'!A1"/>
    <hyperlink ref="I26" location="'Activity (14)'!A1" display="'Activity (14)'!A1"/>
    <hyperlink ref="I27" location="'Activity (15)'!A1" display="'Activity (15)'!A1"/>
    <hyperlink ref="I28" location="'Activity (16)'!A1" display="'Activity (16)'!A1"/>
    <hyperlink ref="I29" location="'Activity (17)'!A1" display="'Activity (17)'!A1"/>
    <hyperlink ref="I30" location="'Activity (18)'!A1" display="'Activity (18)'!A1"/>
    <hyperlink ref="I31" location="'Activity (19)'!A1" display="'Activity (19)'!A1"/>
    <hyperlink ref="I32" location="'Activity (20)'!A1" display="'Activity (20)'!A1"/>
    <hyperlink ref="I33" location="'Activity (21)'!A1" display="'Activity (21)'!A1"/>
    <hyperlink ref="I34" location="'Activity (22)'!A1" display="'Activity (22)'!A1"/>
    <hyperlink ref="I35" location="'Activity (23)'!A1" display="'Activity (23)'!A1"/>
    <hyperlink ref="I36" location="'Activity (24)'!A1" display="'Activity (24)'!A1"/>
    <hyperlink ref="I37" location="'Activity (25)'!A1" display="'Activity (25)'!A1"/>
    <hyperlink ref="I38" location="'Activity (26)'!A1" display="'Activity (26)'!A1"/>
    <hyperlink ref="I39" location="'Activity (27)'!A1" display="'Activity (27)'!A1"/>
    <hyperlink ref="I40" location="'Activity (28)'!A1" display="'Activity (28)'!A1"/>
    <hyperlink ref="I41" location="'Activity (29)'!A1" display="'Activity (29)'!A1"/>
    <hyperlink ref="I42" location="'Activity (30)'!A1" display="'Activity (30)'!A1"/>
    <hyperlink ref="I43" location="'Activity (31)'!A1" display="'Activity (31)'!A1"/>
    <hyperlink ref="I44" location="'Activity (32)'!A1" display="'Activity (32)'!A1"/>
    <hyperlink ref="I45" location="'Activity (33)'!A1" display="'Activity (33)'!A1"/>
    <hyperlink ref="I46" location="'Activity (34)'!A1" display="'Activity (34)'!A1"/>
    <hyperlink ref="I47" location="'Activity (35)'!A1" display="'Activity (35)'!A1"/>
    <hyperlink ref="I48" location="'Activity (36)'!A1" display="'Activity (36)'!A1"/>
    <hyperlink ref="I49" location="'Activity (37)'!A1" display="'Activity (37)'!A1"/>
    <hyperlink ref="I50" location="'Activity (38)'!A1" display="'Activity (38)'!A1"/>
    <hyperlink ref="I51" location="'Activity (39)'!A1" display="'Activity (39)'!A1"/>
    <hyperlink ref="I52" location="'Activity (40)'!A1" display="'Activity (40)'!A1"/>
    <hyperlink ref="I53" location="'Activity (41)'!A1" display="'Activity (41)'!A1"/>
    <hyperlink ref="I54" location="'Activity (42)'!A1" display="'Activity (42)'!A1"/>
    <hyperlink ref="I55" location="'Activity (43)'!A1" display="'Activity (43)'!A1"/>
    <hyperlink ref="I56" location="'Activity (44)'!A1" display="'Activity (44)'!A1"/>
    <hyperlink ref="I57" location="'Activity (45)'!A1" display="'Activity (45)'!A1"/>
    <hyperlink ref="I58" location="'Activity (46)'!A1" display="'Activity (46)'!A1"/>
    <hyperlink ref="I59" location="'Activity (47)'!A1" display="'Activity (47)'!A1"/>
    <hyperlink ref="I60" location="'Activity (48)'!A1" display="'Activity (48)'!A1"/>
    <hyperlink ref="I61" location="'Activity (49)'!A1" display="'Activity (49)'!A1"/>
    <hyperlink ref="I62" location="'Activity (50)'!A1" display="'Activity (50)'!A1"/>
    <hyperlink ref="I63" location="'Activity (51)'!A1" display="'Activity (51)'!A1"/>
    <hyperlink ref="I64" location="'Activity (52)'!A1" display="'Activity (52)'!A1"/>
    <hyperlink ref="I65" location="'Activity (53)'!A1" display="'Activity (53)'!A1"/>
    <hyperlink ref="I66" location="'Activity (54)'!A1" display="'Activity (54)'!A1"/>
    <hyperlink ref="I67" location="'Activity (55)'!A1" display="'Activity (55)'!A1"/>
    <hyperlink ref="I68" location="'Activity (56)'!A1" display="'Activity (56)'!A1"/>
    <hyperlink ref="I69" location="'Activity (57)'!A1" display="'Activity (57)'!A1"/>
    <hyperlink ref="I70" location="'Activity (58)'!A1" display="'Activity (58)'!A1"/>
    <hyperlink ref="I71" location="'Activity (59)'!A1" display="'Activity (59)'!A1"/>
    <hyperlink ref="I72" location="'Activity (60)'!A1" display="'Activity (60)'!A1"/>
    <hyperlink ref="I14" location="Activity!A1" display="Activity!A1"/>
  </hyperlink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074" priority="1" operator="containsText" text="ok">
      <formula>NOT(ISERROR(SEARCH("ok",H1)))</formula>
    </cfRule>
    <cfRule type="containsText" dxfId="1073" priority="2" operator="containsText" text="surplus">
      <formula>NOT(ISERROR(SEARCH("surplus",H1)))</formula>
    </cfRule>
    <cfRule type="containsText" dxfId="10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049" priority="1" operator="containsText" text="ok">
      <formula>NOT(ISERROR(SEARCH("ok",H1)))</formula>
    </cfRule>
    <cfRule type="containsText" dxfId="1048" priority="2" operator="containsText" text="surplus">
      <formula>NOT(ISERROR(SEARCH("surplus",H1)))</formula>
    </cfRule>
    <cfRule type="containsText" dxfId="10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024" priority="1" operator="containsText" text="ok">
      <formula>NOT(ISERROR(SEARCH("ok",H1)))</formula>
    </cfRule>
    <cfRule type="containsText" dxfId="1023" priority="2" operator="containsText" text="surplus">
      <formula>NOT(ISERROR(SEARCH("surplus",H1)))</formula>
    </cfRule>
    <cfRule type="containsText" dxfId="10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999" priority="1" operator="containsText" text="ok">
      <formula>NOT(ISERROR(SEARCH("ok",H1)))</formula>
    </cfRule>
    <cfRule type="containsText" dxfId="998" priority="2" operator="containsText" text="surplus">
      <formula>NOT(ISERROR(SEARCH("surplus",H1)))</formula>
    </cfRule>
    <cfRule type="containsText" dxfId="9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974" priority="1" operator="containsText" text="ok">
      <formula>NOT(ISERROR(SEARCH("ok",H1)))</formula>
    </cfRule>
    <cfRule type="containsText" dxfId="973" priority="2" operator="containsText" text="surplus">
      <formula>NOT(ISERROR(SEARCH("surplus",H1)))</formula>
    </cfRule>
    <cfRule type="containsText" dxfId="9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949" priority="1" operator="containsText" text="ok">
      <formula>NOT(ISERROR(SEARCH("ok",H1)))</formula>
    </cfRule>
    <cfRule type="containsText" dxfId="948" priority="2" operator="containsText" text="surplus">
      <formula>NOT(ISERROR(SEARCH("surplus",H1)))</formula>
    </cfRule>
    <cfRule type="containsText" dxfId="9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924" priority="1" operator="containsText" text="ok">
      <formula>NOT(ISERROR(SEARCH("ok",H1)))</formula>
    </cfRule>
    <cfRule type="containsText" dxfId="923" priority="2" operator="containsText" text="surplus">
      <formula>NOT(ISERROR(SEARCH("surplus",H1)))</formula>
    </cfRule>
    <cfRule type="containsText" dxfId="9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899" priority="1" operator="containsText" text="ok">
      <formula>NOT(ISERROR(SEARCH("ok",H1)))</formula>
    </cfRule>
    <cfRule type="containsText" dxfId="898" priority="2" operator="containsText" text="surplus">
      <formula>NOT(ISERROR(SEARCH("surplus",H1)))</formula>
    </cfRule>
    <cfRule type="containsText" dxfId="8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F24" sqref="F2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874" priority="1" operator="containsText" text="ok">
      <formula>NOT(ISERROR(SEARCH("ok",H1)))</formula>
    </cfRule>
    <cfRule type="containsText" dxfId="873" priority="2" operator="containsText" text="surplus">
      <formula>NOT(ISERROR(SEARCH("surplus",H1)))</formula>
    </cfRule>
    <cfRule type="containsText" dxfId="8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849" priority="1" operator="containsText" text="ok">
      <formula>NOT(ISERROR(SEARCH("ok",H1)))</formula>
    </cfRule>
    <cfRule type="containsText" dxfId="848" priority="2" operator="containsText" text="surplus">
      <formula>NOT(ISERROR(SEARCH("surplus",H1)))</formula>
    </cfRule>
    <cfRule type="containsText" dxfId="8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1095"/>
  <sheetViews>
    <sheetView showGridLines="0" tabSelected="1" topLeftCell="B39" zoomScale="90" zoomScaleNormal="90" workbookViewId="0">
      <selection activeCell="I47" sqref="I47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2496</v>
      </c>
      <c r="I1" s="207"/>
    </row>
    <row r="2" spans="1:10" ht="15.75" thickBot="1" x14ac:dyDescent="0.3">
      <c r="A2" s="160"/>
      <c r="B2" s="154" t="s">
        <v>352</v>
      </c>
      <c r="C2" s="208" t="s">
        <v>967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968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566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623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2496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956</v>
      </c>
      <c r="C17" s="67"/>
      <c r="D17" s="67"/>
      <c r="E17" s="67"/>
      <c r="F17" s="67"/>
      <c r="G17" s="67"/>
      <c r="H17" s="145">
        <f t="shared" ref="H17:H21" si="0">C17*E17*G17</f>
        <v>0</v>
      </c>
      <c r="I17" s="173"/>
    </row>
    <row r="18" spans="1:9" x14ac:dyDescent="0.2">
      <c r="A18" s="172"/>
      <c r="B18" s="67" t="s">
        <v>957</v>
      </c>
      <c r="C18" s="67"/>
      <c r="D18" s="67" t="s">
        <v>958</v>
      </c>
      <c r="E18" s="67"/>
      <c r="F18" s="67" t="s">
        <v>31</v>
      </c>
      <c r="G18" s="67"/>
      <c r="H18" s="145">
        <f t="shared" si="0"/>
        <v>0</v>
      </c>
      <c r="I18" s="173"/>
    </row>
    <row r="19" spans="1:9" x14ac:dyDescent="0.2">
      <c r="A19" s="172"/>
      <c r="B19" s="67" t="s">
        <v>959</v>
      </c>
      <c r="C19" s="67">
        <v>2</v>
      </c>
      <c r="D19" s="67" t="s">
        <v>960</v>
      </c>
      <c r="E19" s="67">
        <v>3</v>
      </c>
      <c r="F19" s="67" t="s">
        <v>955</v>
      </c>
      <c r="G19" s="67">
        <v>22</v>
      </c>
      <c r="H19" s="145">
        <f t="shared" si="0"/>
        <v>132</v>
      </c>
      <c r="I19" s="173"/>
    </row>
    <row r="20" spans="1:9" x14ac:dyDescent="0.2">
      <c r="A20" s="172"/>
      <c r="B20" s="67" t="s">
        <v>961</v>
      </c>
      <c r="C20" s="67">
        <v>25</v>
      </c>
      <c r="D20" s="67" t="s">
        <v>954</v>
      </c>
      <c r="E20" s="67">
        <v>3</v>
      </c>
      <c r="F20" s="67" t="s">
        <v>955</v>
      </c>
      <c r="G20" s="67">
        <v>7</v>
      </c>
      <c r="H20" s="145">
        <f t="shared" si="0"/>
        <v>525</v>
      </c>
      <c r="I20" s="173"/>
    </row>
    <row r="21" spans="1:9" x14ac:dyDescent="0.2">
      <c r="A21" s="172"/>
      <c r="B21" s="146" t="s">
        <v>962</v>
      </c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 t="s">
        <v>959</v>
      </c>
      <c r="C22" s="67">
        <v>4</v>
      </c>
      <c r="D22" s="67" t="s">
        <v>954</v>
      </c>
      <c r="E22" s="67">
        <v>3</v>
      </c>
      <c r="F22" s="67" t="s">
        <v>964</v>
      </c>
      <c r="G22" s="67">
        <v>22</v>
      </c>
      <c r="H22" s="145">
        <f t="shared" ref="H22:H38" si="1">C22*E22*G22</f>
        <v>264</v>
      </c>
      <c r="I22" s="173"/>
    </row>
    <row r="23" spans="1:9" x14ac:dyDescent="0.2">
      <c r="A23" s="172"/>
      <c r="B23" s="67" t="s">
        <v>965</v>
      </c>
      <c r="C23" s="67">
        <v>75</v>
      </c>
      <c r="D23" s="67" t="s">
        <v>966</v>
      </c>
      <c r="E23" s="67">
        <v>3</v>
      </c>
      <c r="F23" s="67" t="s">
        <v>964</v>
      </c>
      <c r="G23" s="67">
        <v>7</v>
      </c>
      <c r="H23" s="145">
        <f t="shared" si="1"/>
        <v>1575</v>
      </c>
      <c r="I23" s="173"/>
    </row>
    <row r="24" spans="1:9" x14ac:dyDescent="0.2">
      <c r="A24" s="172"/>
      <c r="B24" s="67" t="s">
        <v>31</v>
      </c>
      <c r="C24" s="67"/>
      <c r="D24" s="67"/>
      <c r="E24" s="67"/>
      <c r="F24" s="67"/>
      <c r="G24" s="67"/>
      <c r="H24" s="145">
        <f t="shared" si="1"/>
        <v>0</v>
      </c>
      <c r="I24" s="173"/>
    </row>
    <row r="25" spans="1:9" x14ac:dyDescent="0.2">
      <c r="A25" s="172"/>
      <c r="B25" s="67" t="s">
        <v>31</v>
      </c>
      <c r="C25" s="67"/>
      <c r="D25" s="67"/>
      <c r="E25" s="67"/>
      <c r="F25" s="67"/>
      <c r="G25" s="67"/>
      <c r="H25" s="145">
        <f t="shared" si="1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1"/>
        <v>0</v>
      </c>
      <c r="I26" s="173"/>
    </row>
    <row r="27" spans="1:9" x14ac:dyDescent="0.2">
      <c r="A27" s="172"/>
      <c r="B27" s="146" t="s">
        <v>31</v>
      </c>
      <c r="C27" s="67"/>
      <c r="D27" s="67"/>
      <c r="E27" s="67"/>
      <c r="F27" s="67"/>
      <c r="G27" s="67"/>
      <c r="H27" s="145">
        <f t="shared" si="1"/>
        <v>0</v>
      </c>
      <c r="I27" s="173"/>
    </row>
    <row r="28" spans="1:9" x14ac:dyDescent="0.2">
      <c r="A28" s="172"/>
      <c r="B28" s="67" t="s">
        <v>31</v>
      </c>
      <c r="C28" s="67"/>
      <c r="D28" s="67"/>
      <c r="E28" s="67"/>
      <c r="F28" s="67"/>
      <c r="G28" s="67"/>
      <c r="H28" s="145">
        <f t="shared" si="1"/>
        <v>0</v>
      </c>
      <c r="I28" s="173"/>
    </row>
    <row r="29" spans="1:9" x14ac:dyDescent="0.2">
      <c r="A29" s="172"/>
      <c r="B29" s="67" t="s">
        <v>31</v>
      </c>
      <c r="C29" s="67"/>
      <c r="D29" s="67"/>
      <c r="E29" s="67"/>
      <c r="F29" s="67"/>
      <c r="G29" s="67"/>
      <c r="H29" s="145">
        <f t="shared" si="1"/>
        <v>0</v>
      </c>
      <c r="I29" s="173"/>
    </row>
    <row r="30" spans="1:9" x14ac:dyDescent="0.2">
      <c r="A30" s="172"/>
      <c r="B30" s="67" t="s">
        <v>31</v>
      </c>
      <c r="C30" s="67"/>
      <c r="D30" s="67"/>
      <c r="E30" s="67"/>
      <c r="F30" s="67"/>
      <c r="G30" s="67"/>
      <c r="H30" s="145">
        <f t="shared" si="1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1"/>
        <v>0</v>
      </c>
      <c r="I31" s="173"/>
    </row>
    <row r="32" spans="1:9" x14ac:dyDescent="0.2">
      <c r="A32" s="172"/>
      <c r="B32" s="146" t="s">
        <v>31</v>
      </c>
      <c r="C32" s="67"/>
      <c r="D32" s="67"/>
      <c r="E32" s="67"/>
      <c r="F32" s="67"/>
      <c r="G32" s="67"/>
      <c r="H32" s="145">
        <f t="shared" si="1"/>
        <v>0</v>
      </c>
      <c r="I32" s="173"/>
    </row>
    <row r="33" spans="1:9" x14ac:dyDescent="0.2">
      <c r="A33" s="172"/>
      <c r="B33" s="67"/>
      <c r="C33" s="67"/>
      <c r="D33" s="67"/>
      <c r="E33" s="67"/>
      <c r="F33" s="67"/>
      <c r="G33" s="67"/>
      <c r="H33" s="145">
        <f t="shared" si="1"/>
        <v>0</v>
      </c>
      <c r="I33" s="173"/>
    </row>
    <row r="34" spans="1:9" x14ac:dyDescent="0.2">
      <c r="A34" s="172"/>
      <c r="B34" s="67"/>
      <c r="C34" s="67"/>
      <c r="D34" s="67"/>
      <c r="E34" s="67"/>
      <c r="F34" s="67"/>
      <c r="G34" s="67"/>
      <c r="H34" s="145">
        <f t="shared" si="1"/>
        <v>0</v>
      </c>
      <c r="I34" s="173"/>
    </row>
    <row r="35" spans="1:9" x14ac:dyDescent="0.2">
      <c r="A35" s="174"/>
      <c r="B35" s="6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1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2496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969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970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971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972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C43:I43"/>
    <mergeCell ref="C44:I44"/>
    <mergeCell ref="C45:I45"/>
    <mergeCell ref="C46:I46"/>
    <mergeCell ref="C1:F1"/>
    <mergeCell ref="D14:F14"/>
    <mergeCell ref="A8:A11"/>
    <mergeCell ref="C4:G4"/>
    <mergeCell ref="C6:G6"/>
    <mergeCell ref="H1:I1"/>
    <mergeCell ref="C3:I3"/>
    <mergeCell ref="C2:I2"/>
    <mergeCell ref="A5:A6"/>
    <mergeCell ref="F5:I5"/>
  </mergeCells>
  <phoneticPr fontId="0" type="noConversion"/>
  <conditionalFormatting sqref="H1:I1">
    <cfRule type="containsText" dxfId="1499" priority="1" operator="containsText" text="ok">
      <formula>NOT(ISERROR(SEARCH("ok",H1)))</formula>
    </cfRule>
    <cfRule type="containsText" dxfId="1498" priority="2" operator="containsText" text="surplus">
      <formula>NOT(ISERROR(SEARCH("surplus",H1)))</formula>
    </cfRule>
    <cfRule type="containsText" dxfId="14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824" priority="1" operator="containsText" text="ok">
      <formula>NOT(ISERROR(SEARCH("ok",H1)))</formula>
    </cfRule>
    <cfRule type="containsText" dxfId="823" priority="2" operator="containsText" text="surplus">
      <formula>NOT(ISERROR(SEARCH("surplus",H1)))</formula>
    </cfRule>
    <cfRule type="containsText" dxfId="8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799" priority="1" operator="containsText" text="ok">
      <formula>NOT(ISERROR(SEARCH("ok",H1)))</formula>
    </cfRule>
    <cfRule type="containsText" dxfId="798" priority="2" operator="containsText" text="surplus">
      <formula>NOT(ISERROR(SEARCH("surplus",H1)))</formula>
    </cfRule>
    <cfRule type="containsText" dxfId="7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774" priority="1" operator="containsText" text="ok">
      <formula>NOT(ISERROR(SEARCH("ok",H1)))</formula>
    </cfRule>
    <cfRule type="containsText" dxfId="773" priority="2" operator="containsText" text="surplus">
      <formula>NOT(ISERROR(SEARCH("surplus",H1)))</formula>
    </cfRule>
    <cfRule type="containsText" dxfId="7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749" priority="1" operator="containsText" text="ok">
      <formula>NOT(ISERROR(SEARCH("ok",H1)))</formula>
    </cfRule>
    <cfRule type="containsText" dxfId="748" priority="2" operator="containsText" text="surplus">
      <formula>NOT(ISERROR(SEARCH("surplus",H1)))</formula>
    </cfRule>
    <cfRule type="containsText" dxfId="7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724" priority="1" operator="containsText" text="ok">
      <formula>NOT(ISERROR(SEARCH("ok",H1)))</formula>
    </cfRule>
    <cfRule type="containsText" dxfId="723" priority="2" operator="containsText" text="surplus">
      <formula>NOT(ISERROR(SEARCH("surplus",H1)))</formula>
    </cfRule>
    <cfRule type="containsText" dxfId="7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699" priority="1" operator="containsText" text="ok">
      <formula>NOT(ISERROR(SEARCH("ok",H1)))</formula>
    </cfRule>
    <cfRule type="containsText" dxfId="698" priority="2" operator="containsText" text="surplus">
      <formula>NOT(ISERROR(SEARCH("surplus",H1)))</formula>
    </cfRule>
    <cfRule type="containsText" dxfId="6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674" priority="1" operator="containsText" text="ok">
      <formula>NOT(ISERROR(SEARCH("ok",H1)))</formula>
    </cfRule>
    <cfRule type="containsText" dxfId="673" priority="2" operator="containsText" text="surplus">
      <formula>NOT(ISERROR(SEARCH("surplus",H1)))</formula>
    </cfRule>
    <cfRule type="containsText" dxfId="6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649" priority="1" operator="containsText" text="ok">
      <formula>NOT(ISERROR(SEARCH("ok",H1)))</formula>
    </cfRule>
    <cfRule type="containsText" dxfId="648" priority="2" operator="containsText" text="surplus">
      <formula>NOT(ISERROR(SEARCH("surplus",H1)))</formula>
    </cfRule>
    <cfRule type="containsText" dxfId="6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624" priority="1" operator="containsText" text="ok">
      <formula>NOT(ISERROR(SEARCH("ok",H1)))</formula>
    </cfRule>
    <cfRule type="containsText" dxfId="623" priority="2" operator="containsText" text="surplus">
      <formula>NOT(ISERROR(SEARCH("surplus",H1)))</formula>
    </cfRule>
    <cfRule type="containsText" dxfId="6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599" priority="1" operator="containsText" text="ok">
      <formula>NOT(ISERROR(SEARCH("ok",H1)))</formula>
    </cfRule>
    <cfRule type="containsText" dxfId="598" priority="2" operator="containsText" text="surplus">
      <formula>NOT(ISERROR(SEARCH("surplus",H1)))</formula>
    </cfRule>
    <cfRule type="containsText" dxfId="5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30" zoomScale="90" zoomScaleNormal="90" workbookViewId="0">
      <selection activeCell="F48" sqref="F48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533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558</v>
      </c>
      <c r="I1" s="207"/>
    </row>
    <row r="2" spans="1:10" ht="15.75" thickBot="1" x14ac:dyDescent="0.3">
      <c r="A2" s="160"/>
      <c r="B2" s="154" t="s">
        <v>352</v>
      </c>
      <c r="C2" s="208" t="s">
        <v>973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78</v>
      </c>
      <c r="D5" s="56"/>
      <c r="E5" s="49" t="s">
        <v>92</v>
      </c>
      <c r="F5" s="211" t="s">
        <v>41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363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338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558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 t="s">
        <v>98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146" t="s">
        <v>959</v>
      </c>
      <c r="C17" s="67">
        <v>2</v>
      </c>
      <c r="D17" s="67" t="s">
        <v>963</v>
      </c>
      <c r="E17" s="67">
        <v>3</v>
      </c>
      <c r="F17" s="67" t="s">
        <v>964</v>
      </c>
      <c r="G17" s="67">
        <v>22</v>
      </c>
      <c r="H17" s="145">
        <f t="shared" ref="H17:H38" si="0">C17*E17*G17</f>
        <v>132</v>
      </c>
      <c r="I17" s="173"/>
    </row>
    <row r="18" spans="1:9" x14ac:dyDescent="0.2">
      <c r="A18" s="172"/>
      <c r="B18" s="67" t="s">
        <v>965</v>
      </c>
      <c r="C18" s="67">
        <v>6</v>
      </c>
      <c r="D18" s="67" t="s">
        <v>954</v>
      </c>
      <c r="E18" s="67">
        <v>3</v>
      </c>
      <c r="F18" s="67" t="s">
        <v>964</v>
      </c>
      <c r="G18" s="67">
        <v>7</v>
      </c>
      <c r="H18" s="145">
        <f t="shared" si="0"/>
        <v>126</v>
      </c>
      <c r="I18" s="173"/>
    </row>
    <row r="19" spans="1:9" x14ac:dyDescent="0.2">
      <c r="A19" s="172"/>
      <c r="B19" s="67" t="s">
        <v>974</v>
      </c>
      <c r="C19" s="67">
        <v>1</v>
      </c>
      <c r="D19" s="67" t="s">
        <v>975</v>
      </c>
      <c r="E19" s="67">
        <v>3</v>
      </c>
      <c r="F19" s="67" t="s">
        <v>964</v>
      </c>
      <c r="G19" s="67">
        <v>100</v>
      </c>
      <c r="H19" s="145">
        <f t="shared" si="0"/>
        <v>300</v>
      </c>
      <c r="I19" s="173"/>
    </row>
    <row r="20" spans="1:9" x14ac:dyDescent="0.2">
      <c r="A20" s="172"/>
      <c r="B20" s="67" t="s">
        <v>31</v>
      </c>
      <c r="C20" s="67"/>
      <c r="D20" s="67" t="s">
        <v>31</v>
      </c>
      <c r="E20" s="67"/>
      <c r="F20" s="67" t="s">
        <v>31</v>
      </c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 t="s">
        <v>31</v>
      </c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 t="s">
        <v>31</v>
      </c>
      <c r="C23" s="67"/>
      <c r="D23" s="67" t="s">
        <v>31</v>
      </c>
      <c r="E23" s="67"/>
      <c r="F23" s="67" t="s">
        <v>31</v>
      </c>
      <c r="G23" s="67"/>
      <c r="H23" s="145">
        <f t="shared" si="0"/>
        <v>0</v>
      </c>
      <c r="I23" s="173"/>
    </row>
    <row r="24" spans="1:9" x14ac:dyDescent="0.2">
      <c r="A24" s="172"/>
      <c r="B24" s="146" t="s">
        <v>31</v>
      </c>
      <c r="C24" s="67"/>
      <c r="D24" s="67" t="s">
        <v>31</v>
      </c>
      <c r="E24" s="67"/>
      <c r="F24" s="67" t="s">
        <v>31</v>
      </c>
      <c r="G24" s="67"/>
      <c r="H24" s="145">
        <f t="shared" si="0"/>
        <v>0</v>
      </c>
      <c r="I24" s="173"/>
    </row>
    <row r="25" spans="1:9" x14ac:dyDescent="0.2">
      <c r="A25" s="172"/>
      <c r="B25" s="146" t="s">
        <v>31</v>
      </c>
      <c r="C25" s="67"/>
      <c r="D25" s="67" t="s">
        <v>31</v>
      </c>
      <c r="E25" s="67"/>
      <c r="F25" s="67" t="s">
        <v>31</v>
      </c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 t="s">
        <v>31</v>
      </c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 t="s">
        <v>31</v>
      </c>
      <c r="C28" s="67"/>
      <c r="D28" s="67" t="s">
        <v>31</v>
      </c>
      <c r="E28" s="67"/>
      <c r="F28" s="67" t="s">
        <v>31</v>
      </c>
      <c r="G28" s="67"/>
      <c r="H28" s="145">
        <f t="shared" si="0"/>
        <v>0</v>
      </c>
      <c r="I28" s="173"/>
    </row>
    <row r="29" spans="1:9" x14ac:dyDescent="0.2">
      <c r="A29" s="172"/>
      <c r="B29" s="146" t="s">
        <v>31</v>
      </c>
      <c r="C29" s="67"/>
      <c r="D29" s="67" t="s">
        <v>31</v>
      </c>
      <c r="E29" s="67"/>
      <c r="F29" s="67" t="s">
        <v>31</v>
      </c>
      <c r="G29" s="67"/>
      <c r="H29" s="145">
        <f t="shared" si="0"/>
        <v>0</v>
      </c>
      <c r="I29" s="173"/>
    </row>
    <row r="30" spans="1:9" x14ac:dyDescent="0.2">
      <c r="A30" s="172"/>
      <c r="B30" s="146" t="s">
        <v>31</v>
      </c>
      <c r="C30" s="67"/>
      <c r="D30" s="67" t="s">
        <v>31</v>
      </c>
      <c r="E30" s="67"/>
      <c r="F30" s="67" t="s">
        <v>31</v>
      </c>
      <c r="G30" s="67"/>
      <c r="H30" s="145">
        <f t="shared" si="0"/>
        <v>0</v>
      </c>
      <c r="I30" s="173"/>
    </row>
    <row r="31" spans="1:9" x14ac:dyDescent="0.2">
      <c r="A31" s="172"/>
      <c r="B31" s="146" t="s">
        <v>31</v>
      </c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 t="s">
        <v>31</v>
      </c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 t="s">
        <v>31</v>
      </c>
      <c r="C33" s="67"/>
      <c r="D33" s="67" t="s">
        <v>31</v>
      </c>
      <c r="E33" s="67"/>
      <c r="F33" s="67" t="s">
        <v>31</v>
      </c>
      <c r="G33" s="67"/>
      <c r="H33" s="145">
        <f t="shared" si="0"/>
        <v>0</v>
      </c>
      <c r="I33" s="173"/>
    </row>
    <row r="34" spans="1:9" x14ac:dyDescent="0.2">
      <c r="A34" s="172"/>
      <c r="B34" s="146" t="s">
        <v>31</v>
      </c>
      <c r="C34" s="67"/>
      <c r="D34" s="67" t="s">
        <v>31</v>
      </c>
      <c r="E34" s="67"/>
      <c r="F34" s="67" t="s">
        <v>31</v>
      </c>
      <c r="G34" s="67"/>
      <c r="H34" s="145">
        <f t="shared" si="0"/>
        <v>0</v>
      </c>
      <c r="I34" s="173"/>
    </row>
    <row r="35" spans="1:9" x14ac:dyDescent="0.2">
      <c r="A35" s="174"/>
      <c r="B35" s="147" t="s">
        <v>31</v>
      </c>
      <c r="C35" s="148"/>
      <c r="D35" s="148" t="s">
        <v>31</v>
      </c>
      <c r="E35" s="148"/>
      <c r="F35" s="148" t="s">
        <v>31</v>
      </c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558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976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977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978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979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474" priority="1" operator="containsText" text="ok">
      <formula>NOT(ISERROR(SEARCH("ok",H1)))</formula>
    </cfRule>
    <cfRule type="containsText" dxfId="1473" priority="2" operator="containsText" text="surplus">
      <formula>NOT(ISERROR(SEARCH("surplus",H1)))</formula>
    </cfRule>
    <cfRule type="containsText" dxfId="14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574" priority="1" operator="containsText" text="ok">
      <formula>NOT(ISERROR(SEARCH("ok",H1)))</formula>
    </cfRule>
    <cfRule type="containsText" dxfId="573" priority="2" operator="containsText" text="surplus">
      <formula>NOT(ISERROR(SEARCH("surplus",H1)))</formula>
    </cfRule>
    <cfRule type="containsText" dxfId="5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549" priority="1" operator="containsText" text="ok">
      <formula>NOT(ISERROR(SEARCH("ok",H1)))</formula>
    </cfRule>
    <cfRule type="containsText" dxfId="548" priority="2" operator="containsText" text="surplus">
      <formula>NOT(ISERROR(SEARCH("surplus",H1)))</formula>
    </cfRule>
    <cfRule type="containsText" dxfId="5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524" priority="1" operator="containsText" text="ok">
      <formula>NOT(ISERROR(SEARCH("ok",H1)))</formula>
    </cfRule>
    <cfRule type="containsText" dxfId="523" priority="2" operator="containsText" text="surplus">
      <formula>NOT(ISERROR(SEARCH("surplus",H1)))</formula>
    </cfRule>
    <cfRule type="containsText" dxfId="5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499" priority="1" operator="containsText" text="ok">
      <formula>NOT(ISERROR(SEARCH("ok",H1)))</formula>
    </cfRule>
    <cfRule type="containsText" dxfId="498" priority="2" operator="containsText" text="surplus">
      <formula>NOT(ISERROR(SEARCH("surplus",H1)))</formula>
    </cfRule>
    <cfRule type="containsText" dxfId="4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474" priority="1" operator="containsText" text="ok">
      <formula>NOT(ISERROR(SEARCH("ok",H1)))</formula>
    </cfRule>
    <cfRule type="containsText" dxfId="473" priority="2" operator="containsText" text="surplus">
      <formula>NOT(ISERROR(SEARCH("surplus",H1)))</formula>
    </cfRule>
    <cfRule type="containsText" dxfId="4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449" priority="1" operator="containsText" text="ok">
      <formula>NOT(ISERROR(SEARCH("ok",H1)))</formula>
    </cfRule>
    <cfRule type="containsText" dxfId="448" priority="2" operator="containsText" text="surplus">
      <formula>NOT(ISERROR(SEARCH("surplus",H1)))</formula>
    </cfRule>
    <cfRule type="containsText" dxfId="4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424" priority="1" operator="containsText" text="ok">
      <formula>NOT(ISERROR(SEARCH("ok",H1)))</formula>
    </cfRule>
    <cfRule type="containsText" dxfId="423" priority="2" operator="containsText" text="surplus">
      <formula>NOT(ISERROR(SEARCH("surplus",H1)))</formula>
    </cfRule>
    <cfRule type="containsText" dxfId="4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399" priority="1" operator="containsText" text="ok">
      <formula>NOT(ISERROR(SEARCH("ok",H1)))</formula>
    </cfRule>
    <cfRule type="containsText" dxfId="398" priority="2" operator="containsText" text="surplus">
      <formula>NOT(ISERROR(SEARCH("surplus",H1)))</formula>
    </cfRule>
    <cfRule type="containsText" dxfId="3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374" priority="1" operator="containsText" text="ok">
      <formula>NOT(ISERROR(SEARCH("ok",H1)))</formula>
    </cfRule>
    <cfRule type="containsText" dxfId="373" priority="2" operator="containsText" text="surplus">
      <formula>NOT(ISERROR(SEARCH("surplus",H1)))</formula>
    </cfRule>
    <cfRule type="containsText" dxfId="3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349" priority="1" operator="containsText" text="ok">
      <formula>NOT(ISERROR(SEARCH("ok",H1)))</formula>
    </cfRule>
    <cfRule type="containsText" dxfId="348" priority="2" operator="containsText" text="surplus">
      <formula>NOT(ISERROR(SEARCH("surplus",H1)))</formula>
    </cfRule>
    <cfRule type="containsText" dxfId="3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15" zoomScale="90" zoomScaleNormal="90" workbookViewId="0">
      <selection activeCell="B26" sqref="B2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10860</v>
      </c>
      <c r="I1" s="207"/>
    </row>
    <row r="2" spans="1:10" ht="15.75" thickBot="1" x14ac:dyDescent="0.3">
      <c r="A2" s="160"/>
      <c r="B2" s="154" t="s">
        <v>352</v>
      </c>
      <c r="C2" s="208" t="s">
        <v>980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981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10860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982</v>
      </c>
      <c r="C17" s="67">
        <v>1</v>
      </c>
      <c r="D17" s="67" t="s">
        <v>983</v>
      </c>
      <c r="E17" s="67">
        <v>5</v>
      </c>
      <c r="F17" s="67" t="s">
        <v>984</v>
      </c>
      <c r="G17" s="67">
        <v>50</v>
      </c>
      <c r="H17" s="145">
        <f t="shared" ref="H17:H38" si="0">C17*E17*G17</f>
        <v>250</v>
      </c>
      <c r="I17" s="173"/>
    </row>
    <row r="18" spans="1:9" x14ac:dyDescent="0.2">
      <c r="A18" s="172"/>
      <c r="B18" s="67" t="s">
        <v>985</v>
      </c>
      <c r="C18" s="67">
        <v>1</v>
      </c>
      <c r="D18" s="67" t="s">
        <v>986</v>
      </c>
      <c r="E18" s="67">
        <v>1</v>
      </c>
      <c r="F18" s="67" t="s">
        <v>955</v>
      </c>
      <c r="G18" s="67">
        <v>200</v>
      </c>
      <c r="H18" s="145">
        <f t="shared" si="0"/>
        <v>200</v>
      </c>
      <c r="I18" s="173"/>
    </row>
    <row r="19" spans="1:9" x14ac:dyDescent="0.2">
      <c r="A19" s="172"/>
      <c r="B19" s="67" t="s">
        <v>965</v>
      </c>
      <c r="C19" s="67">
        <v>25</v>
      </c>
      <c r="D19" s="67" t="s">
        <v>954</v>
      </c>
      <c r="E19" s="67">
        <v>5</v>
      </c>
      <c r="F19" s="67" t="s">
        <v>984</v>
      </c>
      <c r="G19" s="67">
        <v>7</v>
      </c>
      <c r="H19" s="145">
        <f t="shared" si="0"/>
        <v>875</v>
      </c>
      <c r="I19" s="173"/>
    </row>
    <row r="20" spans="1:9" x14ac:dyDescent="0.2">
      <c r="A20" s="172"/>
      <c r="B20" s="67" t="s">
        <v>987</v>
      </c>
      <c r="C20" s="67">
        <v>25</v>
      </c>
      <c r="D20" s="67" t="s">
        <v>954</v>
      </c>
      <c r="E20" s="67">
        <v>5</v>
      </c>
      <c r="F20" s="67" t="s">
        <v>984</v>
      </c>
      <c r="G20" s="67">
        <v>15</v>
      </c>
      <c r="H20" s="145">
        <f t="shared" si="0"/>
        <v>1875</v>
      </c>
      <c r="I20" s="173"/>
    </row>
    <row r="21" spans="1:9" x14ac:dyDescent="0.2">
      <c r="A21" s="172"/>
      <c r="B21" s="146" t="s">
        <v>988</v>
      </c>
      <c r="C21" s="67">
        <v>25</v>
      </c>
      <c r="D21" s="67" t="s">
        <v>954</v>
      </c>
      <c r="E21" s="67">
        <v>5</v>
      </c>
      <c r="F21" s="67" t="s">
        <v>984</v>
      </c>
      <c r="G21" s="67">
        <v>15</v>
      </c>
      <c r="H21" s="145">
        <f t="shared" si="0"/>
        <v>1875</v>
      </c>
      <c r="I21" s="173"/>
    </row>
    <row r="22" spans="1:9" x14ac:dyDescent="0.2">
      <c r="A22" s="172"/>
      <c r="B22" s="146" t="s">
        <v>989</v>
      </c>
      <c r="C22" s="67">
        <v>21</v>
      </c>
      <c r="D22" s="67" t="s">
        <v>954</v>
      </c>
      <c r="E22" s="67">
        <v>6</v>
      </c>
      <c r="F22" s="67" t="s">
        <v>984</v>
      </c>
      <c r="G22" s="67">
        <v>30</v>
      </c>
      <c r="H22" s="145">
        <f t="shared" si="0"/>
        <v>3780</v>
      </c>
      <c r="I22" s="173"/>
    </row>
    <row r="23" spans="1:9" x14ac:dyDescent="0.2">
      <c r="A23" s="172"/>
      <c r="B23" s="146" t="s">
        <v>990</v>
      </c>
      <c r="C23" s="67">
        <v>21</v>
      </c>
      <c r="D23" s="67" t="s">
        <v>954</v>
      </c>
      <c r="E23" s="67">
        <v>1</v>
      </c>
      <c r="F23" s="67" t="s">
        <v>955</v>
      </c>
      <c r="G23" s="67">
        <v>30</v>
      </c>
      <c r="H23" s="145">
        <f t="shared" si="0"/>
        <v>630</v>
      </c>
      <c r="I23" s="173"/>
    </row>
    <row r="24" spans="1:9" x14ac:dyDescent="0.2">
      <c r="A24" s="172"/>
      <c r="B24" s="146" t="s">
        <v>991</v>
      </c>
      <c r="C24" s="67">
        <v>1</v>
      </c>
      <c r="D24" s="67" t="s">
        <v>992</v>
      </c>
      <c r="E24" s="67">
        <v>5</v>
      </c>
      <c r="F24" s="67" t="s">
        <v>984</v>
      </c>
      <c r="G24" s="67">
        <v>150</v>
      </c>
      <c r="H24" s="145">
        <f t="shared" si="0"/>
        <v>750</v>
      </c>
      <c r="I24" s="173"/>
    </row>
    <row r="25" spans="1:9" x14ac:dyDescent="0.2">
      <c r="A25" s="172"/>
      <c r="B25" s="146" t="s">
        <v>998</v>
      </c>
      <c r="C25" s="67">
        <v>25</v>
      </c>
      <c r="D25" s="67" t="s">
        <v>954</v>
      </c>
      <c r="E25" s="67">
        <v>5</v>
      </c>
      <c r="F25" s="67" t="s">
        <v>984</v>
      </c>
      <c r="G25" s="67">
        <v>5</v>
      </c>
      <c r="H25" s="145">
        <f t="shared" si="0"/>
        <v>625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 t="s">
        <v>31</v>
      </c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 t="s">
        <v>31</v>
      </c>
      <c r="C28" s="67"/>
      <c r="D28" s="67" t="s">
        <v>31</v>
      </c>
      <c r="E28" s="67"/>
      <c r="F28" s="67" t="s">
        <v>31</v>
      </c>
      <c r="G28" s="67"/>
      <c r="H28" s="145">
        <f t="shared" si="0"/>
        <v>0</v>
      </c>
      <c r="I28" s="173"/>
    </row>
    <row r="29" spans="1:9" x14ac:dyDescent="0.2">
      <c r="A29" s="172"/>
      <c r="B29" s="146" t="s">
        <v>31</v>
      </c>
      <c r="C29" s="67"/>
      <c r="D29" s="67" t="s">
        <v>31</v>
      </c>
      <c r="E29" s="67"/>
      <c r="F29" s="67" t="s">
        <v>31</v>
      </c>
      <c r="G29" s="67"/>
      <c r="H29" s="145">
        <f t="shared" si="0"/>
        <v>0</v>
      </c>
      <c r="I29" s="173"/>
    </row>
    <row r="30" spans="1:9" x14ac:dyDescent="0.2">
      <c r="A30" s="172"/>
      <c r="B30" s="146" t="s">
        <v>31</v>
      </c>
      <c r="C30" s="67"/>
      <c r="D30" s="67" t="s">
        <v>31</v>
      </c>
      <c r="E30" s="67"/>
      <c r="F30" s="67" t="s">
        <v>31</v>
      </c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 t="s">
        <v>31</v>
      </c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 t="s">
        <v>31</v>
      </c>
      <c r="C33" s="67"/>
      <c r="D33" s="67" t="s">
        <v>31</v>
      </c>
      <c r="E33" s="67"/>
      <c r="F33" s="67" t="s">
        <v>31</v>
      </c>
      <c r="G33" s="67"/>
      <c r="H33" s="145">
        <f t="shared" si="0"/>
        <v>0</v>
      </c>
      <c r="I33" s="173"/>
    </row>
    <row r="34" spans="1:9" x14ac:dyDescent="0.2">
      <c r="A34" s="172"/>
      <c r="B34" s="146" t="s">
        <v>31</v>
      </c>
      <c r="C34" s="67"/>
      <c r="D34" s="67" t="s">
        <v>31</v>
      </c>
      <c r="E34" s="67"/>
      <c r="F34" s="67" t="s">
        <v>31</v>
      </c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10860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449" priority="1" operator="containsText" text="ok">
      <formula>NOT(ISERROR(SEARCH("ok",H1)))</formula>
    </cfRule>
    <cfRule type="containsText" dxfId="1448" priority="2" operator="containsText" text="surplus">
      <formula>NOT(ISERROR(SEARCH("surplus",H1)))</formula>
    </cfRule>
    <cfRule type="containsText" dxfId="14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324" priority="1" operator="containsText" text="ok">
      <formula>NOT(ISERROR(SEARCH("ok",H1)))</formula>
    </cfRule>
    <cfRule type="containsText" dxfId="323" priority="2" operator="containsText" text="surplus">
      <formula>NOT(ISERROR(SEARCH("surplus",H1)))</formula>
    </cfRule>
    <cfRule type="containsText" dxfId="3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299" priority="1" operator="containsText" text="ok">
      <formula>NOT(ISERROR(SEARCH("ok",H1)))</formula>
    </cfRule>
    <cfRule type="containsText" dxfId="298" priority="2" operator="containsText" text="surplus">
      <formula>NOT(ISERROR(SEARCH("surplus",H1)))</formula>
    </cfRule>
    <cfRule type="containsText" dxfId="2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274" priority="1" operator="containsText" text="ok">
      <formula>NOT(ISERROR(SEARCH("ok",H1)))</formula>
    </cfRule>
    <cfRule type="containsText" dxfId="273" priority="2" operator="containsText" text="surplus">
      <formula>NOT(ISERROR(SEARCH("surplus",H1)))</formula>
    </cfRule>
    <cfRule type="containsText" dxfId="2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249" priority="1" operator="containsText" text="ok">
      <formula>NOT(ISERROR(SEARCH("ok",H1)))</formula>
    </cfRule>
    <cfRule type="containsText" dxfId="248" priority="2" operator="containsText" text="surplus">
      <formula>NOT(ISERROR(SEARCH("surplus",H1)))</formula>
    </cfRule>
    <cfRule type="containsText" dxfId="2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224" priority="1" operator="containsText" text="ok">
      <formula>NOT(ISERROR(SEARCH("ok",H1)))</formula>
    </cfRule>
    <cfRule type="containsText" dxfId="223" priority="2" operator="containsText" text="surplus">
      <formula>NOT(ISERROR(SEARCH("surplus",H1)))</formula>
    </cfRule>
    <cfRule type="containsText" dxfId="2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99" priority="1" operator="containsText" text="ok">
      <formula>NOT(ISERROR(SEARCH("ok",H1)))</formula>
    </cfRule>
    <cfRule type="containsText" dxfId="198" priority="2" operator="containsText" text="surplus">
      <formula>NOT(ISERROR(SEARCH("surplus",H1)))</formula>
    </cfRule>
    <cfRule type="containsText" dxfId="1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74" priority="1" operator="containsText" text="ok">
      <formula>NOT(ISERROR(SEARCH("ok",H1)))</formula>
    </cfRule>
    <cfRule type="containsText" dxfId="173" priority="2" operator="containsText" text="surplus">
      <formula>NOT(ISERROR(SEARCH("surplus",H1)))</formula>
    </cfRule>
    <cfRule type="containsText" dxfId="1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49" priority="1" operator="containsText" text="ok">
      <formula>NOT(ISERROR(SEARCH("ok",H1)))</formula>
    </cfRule>
    <cfRule type="containsText" dxfId="148" priority="2" operator="containsText" text="surplus">
      <formula>NOT(ISERROR(SEARCH("surplus",H1)))</formula>
    </cfRule>
    <cfRule type="containsText" dxfId="1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24" priority="1" operator="containsText" text="ok">
      <formula>NOT(ISERROR(SEARCH("ok",H1)))</formula>
    </cfRule>
    <cfRule type="containsText" dxfId="123" priority="2" operator="containsText" text="surplus">
      <formula>NOT(ISERROR(SEARCH("surplus",H1)))</formula>
    </cfRule>
    <cfRule type="containsText" dxfId="1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99" priority="1" operator="containsText" text="ok">
      <formula>NOT(ISERROR(SEARCH("ok",H1)))</formula>
    </cfRule>
    <cfRule type="containsText" dxfId="98" priority="2" operator="containsText" text="surplus">
      <formula>NOT(ISERROR(SEARCH("surplus",H1)))</formula>
    </cfRule>
    <cfRule type="containsText" dxfId="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22" zoomScale="90" zoomScaleNormal="90" workbookViewId="0">
      <selection activeCell="C46" sqref="C46:I4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9672</v>
      </c>
      <c r="I1" s="207"/>
    </row>
    <row r="2" spans="1:10" ht="15.75" thickBot="1" x14ac:dyDescent="0.3">
      <c r="A2" s="160"/>
      <c r="B2" s="154" t="s">
        <v>352</v>
      </c>
      <c r="C2" s="208" t="s">
        <v>993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994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9672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982</v>
      </c>
      <c r="C17" s="67">
        <v>1</v>
      </c>
      <c r="D17" s="67" t="s">
        <v>955</v>
      </c>
      <c r="E17" s="67">
        <v>2</v>
      </c>
      <c r="F17" s="67" t="s">
        <v>984</v>
      </c>
      <c r="G17" s="67">
        <v>50</v>
      </c>
      <c r="H17" s="145">
        <f t="shared" ref="H17:H38" si="0">C17*E17*G17</f>
        <v>100</v>
      </c>
      <c r="I17" s="173"/>
    </row>
    <row r="18" spans="1:9" x14ac:dyDescent="0.2">
      <c r="A18" s="172"/>
      <c r="B18" s="67" t="s">
        <v>985</v>
      </c>
      <c r="C18" s="67">
        <v>1</v>
      </c>
      <c r="D18" s="67" t="s">
        <v>986</v>
      </c>
      <c r="E18" s="67">
        <v>1</v>
      </c>
      <c r="F18" s="67" t="s">
        <v>955</v>
      </c>
      <c r="G18" s="67">
        <v>500</v>
      </c>
      <c r="H18" s="145">
        <f t="shared" si="0"/>
        <v>500</v>
      </c>
      <c r="I18" s="173"/>
    </row>
    <row r="19" spans="1:9" x14ac:dyDescent="0.2">
      <c r="A19" s="172"/>
      <c r="B19" s="67" t="s">
        <v>965</v>
      </c>
      <c r="C19" s="67">
        <v>53</v>
      </c>
      <c r="D19" s="67" t="s">
        <v>954</v>
      </c>
      <c r="E19" s="67">
        <v>2</v>
      </c>
      <c r="F19" s="67" t="s">
        <v>984</v>
      </c>
      <c r="G19" s="67">
        <v>7</v>
      </c>
      <c r="H19" s="145">
        <f t="shared" si="0"/>
        <v>742</v>
      </c>
      <c r="I19" s="173"/>
    </row>
    <row r="20" spans="1:9" x14ac:dyDescent="0.2">
      <c r="A20" s="172"/>
      <c r="B20" s="67" t="s">
        <v>995</v>
      </c>
      <c r="C20" s="67">
        <v>53</v>
      </c>
      <c r="D20" s="67" t="s">
        <v>954</v>
      </c>
      <c r="E20" s="67">
        <v>2</v>
      </c>
      <c r="F20" s="67" t="s">
        <v>984</v>
      </c>
      <c r="G20" s="67">
        <v>15</v>
      </c>
      <c r="H20" s="145">
        <f t="shared" si="0"/>
        <v>1590</v>
      </c>
      <c r="I20" s="173"/>
    </row>
    <row r="21" spans="1:9" x14ac:dyDescent="0.2">
      <c r="A21" s="172"/>
      <c r="B21" s="146" t="s">
        <v>988</v>
      </c>
      <c r="C21" s="67">
        <v>53</v>
      </c>
      <c r="D21" s="67" t="s">
        <v>954</v>
      </c>
      <c r="E21" s="67">
        <v>2</v>
      </c>
      <c r="F21" s="67" t="s">
        <v>984</v>
      </c>
      <c r="G21" s="67">
        <v>15</v>
      </c>
      <c r="H21" s="145">
        <f t="shared" si="0"/>
        <v>1590</v>
      </c>
      <c r="I21" s="173"/>
    </row>
    <row r="22" spans="1:9" x14ac:dyDescent="0.2">
      <c r="A22" s="172"/>
      <c r="B22" s="146" t="s">
        <v>996</v>
      </c>
      <c r="C22" s="67">
        <v>53</v>
      </c>
      <c r="D22" s="67" t="s">
        <v>954</v>
      </c>
      <c r="E22" s="67">
        <v>2</v>
      </c>
      <c r="F22" s="67" t="s">
        <v>984</v>
      </c>
      <c r="G22" s="67">
        <v>5</v>
      </c>
      <c r="H22" s="145">
        <f t="shared" si="0"/>
        <v>530</v>
      </c>
      <c r="I22" s="173"/>
    </row>
    <row r="23" spans="1:9" x14ac:dyDescent="0.2">
      <c r="A23" s="172"/>
      <c r="B23" s="146" t="s">
        <v>997</v>
      </c>
      <c r="C23" s="67">
        <v>48</v>
      </c>
      <c r="D23" s="67" t="s">
        <v>954</v>
      </c>
      <c r="E23" s="67">
        <v>3</v>
      </c>
      <c r="F23" s="67" t="s">
        <v>984</v>
      </c>
      <c r="G23" s="67">
        <v>30</v>
      </c>
      <c r="H23" s="145">
        <f t="shared" si="0"/>
        <v>4320</v>
      </c>
      <c r="I23" s="173"/>
    </row>
    <row r="24" spans="1:9" x14ac:dyDescent="0.2">
      <c r="A24" s="172"/>
      <c r="B24" s="146" t="s">
        <v>999</v>
      </c>
      <c r="C24" s="67">
        <v>1</v>
      </c>
      <c r="D24" s="67" t="s">
        <v>992</v>
      </c>
      <c r="E24" s="67">
        <v>2</v>
      </c>
      <c r="F24" s="67" t="s">
        <v>984</v>
      </c>
      <c r="G24" s="67">
        <v>150</v>
      </c>
      <c r="H24" s="145">
        <f t="shared" si="0"/>
        <v>300</v>
      </c>
      <c r="I24" s="173"/>
    </row>
    <row r="25" spans="1:9" x14ac:dyDescent="0.2">
      <c r="A25" s="172"/>
      <c r="B25" s="146" t="s">
        <v>31</v>
      </c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 t="s">
        <v>31</v>
      </c>
      <c r="C26" s="67"/>
      <c r="D26" s="67" t="s">
        <v>31</v>
      </c>
      <c r="E26" s="67"/>
      <c r="F26" s="67" t="s">
        <v>31</v>
      </c>
      <c r="G26" s="67"/>
      <c r="H26" s="145">
        <f t="shared" si="0"/>
        <v>0</v>
      </c>
      <c r="I26" s="173"/>
    </row>
    <row r="27" spans="1:9" x14ac:dyDescent="0.2">
      <c r="A27" s="172"/>
      <c r="B27" s="146" t="s">
        <v>31</v>
      </c>
      <c r="C27" s="67"/>
      <c r="D27" s="67" t="s">
        <v>31</v>
      </c>
      <c r="E27" s="67"/>
      <c r="F27" s="67" t="s">
        <v>31</v>
      </c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 t="s">
        <v>31</v>
      </c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 t="s">
        <v>31</v>
      </c>
      <c r="C30" s="67"/>
      <c r="D30" s="67" t="s">
        <v>31</v>
      </c>
      <c r="E30" s="67"/>
      <c r="F30" s="67" t="s">
        <v>31</v>
      </c>
      <c r="G30" s="67"/>
      <c r="H30" s="145">
        <f t="shared" si="0"/>
        <v>0</v>
      </c>
      <c r="I30" s="173"/>
    </row>
    <row r="31" spans="1:9" x14ac:dyDescent="0.2">
      <c r="A31" s="172"/>
      <c r="B31" s="146" t="s">
        <v>31</v>
      </c>
      <c r="C31" s="67"/>
      <c r="D31" s="67" t="s">
        <v>31</v>
      </c>
      <c r="E31" s="67"/>
      <c r="F31" s="67" t="s">
        <v>31</v>
      </c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9672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1000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1001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1002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1003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424" priority="1" operator="containsText" text="ok">
      <formula>NOT(ISERROR(SEARCH("ok",H1)))</formula>
    </cfRule>
    <cfRule type="containsText" dxfId="1423" priority="2" operator="containsText" text="surplus">
      <formula>NOT(ISERROR(SEARCH("surplus",H1)))</formula>
    </cfRule>
    <cfRule type="containsText" dxfId="14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74" priority="1" operator="containsText" text="ok">
      <formula>NOT(ISERROR(SEARCH("ok",H1)))</formula>
    </cfRule>
    <cfRule type="containsText" dxfId="73" priority="2" operator="containsText" text="surplus">
      <formula>NOT(ISERROR(SEARCH("surplus",H1)))</formula>
    </cfRule>
    <cfRule type="containsText" dxfId="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49" priority="1" operator="containsText" text="ok">
      <formula>NOT(ISERROR(SEARCH("ok",H1)))</formula>
    </cfRule>
    <cfRule type="containsText" dxfId="48" priority="2" operator="containsText" text="surplus">
      <formula>NOT(ISERROR(SEARCH("surplus",H1)))</formula>
    </cfRule>
    <cfRule type="containsText" dxfId="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OK</v>
      </c>
      <c r="I1" s="207"/>
    </row>
    <row r="2" spans="1:10" ht="15.75" thickBot="1" x14ac:dyDescent="0.3">
      <c r="A2" s="160"/>
      <c r="B2" s="154" t="s">
        <v>352</v>
      </c>
      <c r="C2" s="208"/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676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 t="str">
        <f>+H39</f>
        <v/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/>
      <c r="C17" s="67"/>
      <c r="D17" s="67"/>
      <c r="E17" s="67"/>
      <c r="F17" s="67"/>
      <c r="G17" s="67"/>
      <c r="H17" s="145">
        <f t="shared" ref="H17:H38" si="0">C17*E17*G17</f>
        <v>0</v>
      </c>
      <c r="I17" s="173"/>
    </row>
    <row r="18" spans="1:9" x14ac:dyDescent="0.2">
      <c r="A18" s="172"/>
      <c r="B18" s="67"/>
      <c r="C18" s="67"/>
      <c r="D18" s="67"/>
      <c r="E18" s="67"/>
      <c r="F18" s="67"/>
      <c r="G18" s="67"/>
      <c r="H18" s="145">
        <f t="shared" si="0"/>
        <v>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 t="str">
        <f>IF((SUM(H17:H38))=0,"",(SUM(H17:H38)))</f>
        <v/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949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949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949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949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24" priority="1" operator="containsText" text="ok">
      <formula>NOT(ISERROR(SEARCH("ok",H1)))</formula>
    </cfRule>
    <cfRule type="containsText" dxfId="23" priority="2" operator="containsText" text="surplus">
      <formula>NOT(ISERROR(SEARCH("surplus",H1)))</formula>
    </cfRule>
    <cfRule type="containsText" dxfId="2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28" zoomScale="90" zoomScaleNormal="90" workbookViewId="0">
      <selection activeCell="C45" sqref="C45:I45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13420</v>
      </c>
      <c r="I1" s="207"/>
    </row>
    <row r="2" spans="1:10" ht="15.75" thickBot="1" x14ac:dyDescent="0.3">
      <c r="A2" s="160"/>
      <c r="B2" s="154" t="s">
        <v>352</v>
      </c>
      <c r="C2" s="208" t="s">
        <v>1005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1004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613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13420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1006</v>
      </c>
      <c r="C17" s="67">
        <v>285</v>
      </c>
      <c r="D17" s="67" t="s">
        <v>1007</v>
      </c>
      <c r="E17" s="67">
        <v>1</v>
      </c>
      <c r="F17" s="67" t="s">
        <v>1008</v>
      </c>
      <c r="G17" s="67">
        <v>12</v>
      </c>
      <c r="H17" s="145">
        <f t="shared" ref="H17:H38" si="0">C17*E17*G17</f>
        <v>3420</v>
      </c>
      <c r="I17" s="173"/>
    </row>
    <row r="18" spans="1:9" x14ac:dyDescent="0.2">
      <c r="A18" s="172"/>
      <c r="B18" s="67" t="s">
        <v>1009</v>
      </c>
      <c r="C18" s="67">
        <v>1000</v>
      </c>
      <c r="D18" s="67" t="s">
        <v>1009</v>
      </c>
      <c r="E18" s="67">
        <v>1</v>
      </c>
      <c r="F18" s="67" t="s">
        <v>1008</v>
      </c>
      <c r="G18" s="67">
        <v>10</v>
      </c>
      <c r="H18" s="145">
        <f t="shared" si="0"/>
        <v>10000</v>
      </c>
      <c r="I18" s="173"/>
    </row>
    <row r="19" spans="1:9" x14ac:dyDescent="0.2">
      <c r="A19" s="172"/>
      <c r="B19" s="67"/>
      <c r="C19" s="67"/>
      <c r="D19" s="67"/>
      <c r="E19" s="67"/>
      <c r="F19" s="67"/>
      <c r="G19" s="67"/>
      <c r="H19" s="145">
        <f t="shared" si="0"/>
        <v>0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13420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1018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1019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1020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/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399" priority="1" operator="containsText" text="ok">
      <formula>NOT(ISERROR(SEARCH("ok",H1)))</formula>
    </cfRule>
    <cfRule type="containsText" dxfId="1398" priority="2" operator="containsText" text="surplus">
      <formula>NOT(ISERROR(SEARCH("surplus",H1)))</formula>
    </cfRule>
    <cfRule type="containsText" dxfId="139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A19" zoomScale="90" zoomScaleNormal="90" workbookViewId="0">
      <selection activeCell="C46" sqref="C46:I4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23960</v>
      </c>
      <c r="I1" s="207"/>
    </row>
    <row r="2" spans="1:10" ht="15.75" thickBot="1" x14ac:dyDescent="0.3">
      <c r="A2" s="160"/>
      <c r="B2" s="154" t="s">
        <v>352</v>
      </c>
      <c r="C2" s="208" t="s">
        <v>1010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/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608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23960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116</v>
      </c>
    </row>
    <row r="17" spans="1:9" x14ac:dyDescent="0.2">
      <c r="A17" s="172"/>
      <c r="B17" s="67" t="s">
        <v>982</v>
      </c>
      <c r="C17" s="67">
        <v>1</v>
      </c>
      <c r="D17" s="67" t="s">
        <v>982</v>
      </c>
      <c r="E17" s="67">
        <v>2</v>
      </c>
      <c r="F17" s="67" t="s">
        <v>984</v>
      </c>
      <c r="G17" s="67">
        <v>50</v>
      </c>
      <c r="H17" s="145">
        <f t="shared" ref="H17:H38" si="0">C17*E17*G17</f>
        <v>100</v>
      </c>
      <c r="I17" s="173"/>
    </row>
    <row r="18" spans="1:9" x14ac:dyDescent="0.2">
      <c r="A18" s="172"/>
      <c r="B18" s="67" t="s">
        <v>974</v>
      </c>
      <c r="C18" s="67">
        <v>1</v>
      </c>
      <c r="D18" s="67" t="s">
        <v>986</v>
      </c>
      <c r="E18" s="67">
        <v>1</v>
      </c>
      <c r="F18" s="67" t="s">
        <v>1008</v>
      </c>
      <c r="G18" s="67">
        <v>1000</v>
      </c>
      <c r="H18" s="145">
        <f t="shared" si="0"/>
        <v>1000</v>
      </c>
      <c r="I18" s="173"/>
    </row>
    <row r="19" spans="1:9" x14ac:dyDescent="0.2">
      <c r="A19" s="172"/>
      <c r="B19" s="67" t="s">
        <v>965</v>
      </c>
      <c r="C19" s="67">
        <v>115</v>
      </c>
      <c r="D19" s="67" t="s">
        <v>954</v>
      </c>
      <c r="E19" s="67">
        <v>2</v>
      </c>
      <c r="F19" s="67" t="s">
        <v>984</v>
      </c>
      <c r="G19" s="67">
        <v>7</v>
      </c>
      <c r="H19" s="145">
        <f t="shared" si="0"/>
        <v>1610</v>
      </c>
      <c r="I19" s="173"/>
    </row>
    <row r="20" spans="1:9" x14ac:dyDescent="0.2">
      <c r="A20" s="172"/>
      <c r="B20" s="67" t="s">
        <v>995</v>
      </c>
      <c r="C20" s="67">
        <v>115</v>
      </c>
      <c r="D20" s="67" t="s">
        <v>954</v>
      </c>
      <c r="E20" s="67">
        <v>2</v>
      </c>
      <c r="F20" s="67" t="s">
        <v>984</v>
      </c>
      <c r="G20" s="67">
        <v>15</v>
      </c>
      <c r="H20" s="145">
        <f t="shared" si="0"/>
        <v>3450</v>
      </c>
      <c r="I20" s="173"/>
    </row>
    <row r="21" spans="1:9" x14ac:dyDescent="0.2">
      <c r="A21" s="172"/>
      <c r="B21" s="146" t="s">
        <v>988</v>
      </c>
      <c r="C21" s="67">
        <v>115</v>
      </c>
      <c r="D21" s="67" t="s">
        <v>954</v>
      </c>
      <c r="E21" s="67">
        <v>2</v>
      </c>
      <c r="F21" s="67" t="s">
        <v>984</v>
      </c>
      <c r="G21" s="67">
        <v>15</v>
      </c>
      <c r="H21" s="145">
        <f t="shared" si="0"/>
        <v>3450</v>
      </c>
      <c r="I21" s="173"/>
    </row>
    <row r="22" spans="1:9" x14ac:dyDescent="0.2">
      <c r="A22" s="172"/>
      <c r="B22" s="146" t="s">
        <v>998</v>
      </c>
      <c r="C22" s="67">
        <v>115</v>
      </c>
      <c r="D22" s="67" t="s">
        <v>954</v>
      </c>
      <c r="E22" s="67">
        <v>2</v>
      </c>
      <c r="F22" s="67" t="s">
        <v>984</v>
      </c>
      <c r="G22" s="67">
        <v>5</v>
      </c>
      <c r="H22" s="145">
        <f t="shared" si="0"/>
        <v>1150</v>
      </c>
      <c r="I22" s="173"/>
    </row>
    <row r="23" spans="1:9" x14ac:dyDescent="0.2">
      <c r="A23" s="172"/>
      <c r="B23" s="146" t="s">
        <v>997</v>
      </c>
      <c r="C23" s="67">
        <v>110</v>
      </c>
      <c r="D23" s="67" t="s">
        <v>954</v>
      </c>
      <c r="E23" s="67">
        <v>3</v>
      </c>
      <c r="F23" s="67" t="s">
        <v>984</v>
      </c>
      <c r="G23" s="67">
        <v>30</v>
      </c>
      <c r="H23" s="145">
        <f t="shared" si="0"/>
        <v>9900</v>
      </c>
      <c r="I23" s="173"/>
    </row>
    <row r="24" spans="1:9" x14ac:dyDescent="0.2">
      <c r="A24" s="172"/>
      <c r="B24" s="146" t="s">
        <v>990</v>
      </c>
      <c r="C24" s="67">
        <v>110</v>
      </c>
      <c r="D24" s="67" t="s">
        <v>954</v>
      </c>
      <c r="E24" s="67">
        <v>1</v>
      </c>
      <c r="F24" s="67" t="s">
        <v>1008</v>
      </c>
      <c r="G24" s="67">
        <v>30</v>
      </c>
      <c r="H24" s="145">
        <f t="shared" si="0"/>
        <v>3300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23960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1021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1022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1023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1024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374" priority="1" operator="containsText" text="ok">
      <formula>NOT(ISERROR(SEARCH("ok",H1)))</formula>
    </cfRule>
    <cfRule type="containsText" dxfId="1373" priority="2" operator="containsText" text="surplus">
      <formula>NOT(ISERROR(SEARCH("surplus",H1)))</formula>
    </cfRule>
    <cfRule type="containsText" dxfId="1372" priority="3" operator="containsText" text="deficit">
      <formula>NOT(ISERROR(SEARCH("deficit",H1)))</formula>
    </cfRule>
  </conditionalFormatting>
  <dataValidations count="13">
    <dataValidation type="list" allowBlank="1" showInputMessage="1" showErrorMessage="1" sqref="F5">
      <formula1>WR_SCORE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1:F1">
      <formula1>T0_DESCRIPTION</formula1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2" error="alphabets not permited in this cell" sqref="E17:E37">
      <formula1>0</formula1>
      <formula2>10000000000</formula2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95"/>
  <sheetViews>
    <sheetView showGridLines="0" topLeftCell="B30" zoomScale="90" zoomScaleNormal="90" workbookViewId="0">
      <selection activeCell="C46" sqref="C46:I46"/>
    </sheetView>
  </sheetViews>
  <sheetFormatPr defaultRowHeight="14.25" x14ac:dyDescent="0.2"/>
  <cols>
    <col min="1" max="1" width="12" style="38" customWidth="1"/>
    <col min="2" max="2" width="40.5703125" style="38" customWidth="1"/>
    <col min="3" max="3" width="8.7109375" style="38" customWidth="1"/>
    <col min="4" max="4" width="6.42578125" style="38" bestFit="1" customWidth="1"/>
    <col min="5" max="5" width="7" style="38" bestFit="1" customWidth="1"/>
    <col min="6" max="6" width="13" style="38" customWidth="1"/>
    <col min="7" max="7" width="16" style="38" customWidth="1"/>
    <col min="8" max="8" width="16.7109375" style="40" bestFit="1" customWidth="1"/>
    <col min="9" max="9" width="13.28515625" style="38" customWidth="1"/>
    <col min="10" max="12" width="9.140625" style="38"/>
    <col min="13" max="15" width="9.140625" style="38" customWidth="1"/>
    <col min="16" max="16384" width="9.140625" style="38"/>
  </cols>
  <sheetData>
    <row r="1" spans="1:10" ht="16.5" thickTop="1" thickBot="1" x14ac:dyDescent="0.3">
      <c r="A1" s="157"/>
      <c r="B1" s="158" t="s">
        <v>755</v>
      </c>
      <c r="C1" s="215" t="s">
        <v>623</v>
      </c>
      <c r="D1" s="215"/>
      <c r="E1" s="215"/>
      <c r="F1" s="216"/>
      <c r="G1" s="159"/>
      <c r="H1" s="206" t="str">
        <f>+IF(I7&gt;D14,"Budget surplus of "&amp;ROUND((I7-D14),2),IF(I7&lt;D14,"Budget deficit of "&amp;ROUND((D14-I7),2),"Budget OK"))</f>
        <v>Budget deficit of 4731</v>
      </c>
      <c r="I1" s="207"/>
    </row>
    <row r="2" spans="1:10" ht="15.75" thickBot="1" x14ac:dyDescent="0.3">
      <c r="A2" s="160"/>
      <c r="B2" s="154" t="s">
        <v>352</v>
      </c>
      <c r="C2" s="208" t="s">
        <v>1011</v>
      </c>
      <c r="D2" s="208"/>
      <c r="E2" s="208"/>
      <c r="F2" s="208"/>
      <c r="G2" s="208"/>
      <c r="H2" s="208"/>
      <c r="I2" s="209"/>
      <c r="J2" s="153"/>
    </row>
    <row r="3" spans="1:10" ht="15.75" thickBot="1" x14ac:dyDescent="0.3">
      <c r="A3" s="160"/>
      <c r="B3" s="152" t="s">
        <v>88</v>
      </c>
      <c r="C3" s="208" t="s">
        <v>1004</v>
      </c>
      <c r="D3" s="208"/>
      <c r="E3" s="208"/>
      <c r="F3" s="208"/>
      <c r="G3" s="208"/>
      <c r="H3" s="208"/>
      <c r="I3" s="209"/>
    </row>
    <row r="4" spans="1:10" ht="15.75" thickBot="1" x14ac:dyDescent="0.3">
      <c r="A4" s="160"/>
      <c r="B4" s="120" t="s">
        <v>626</v>
      </c>
      <c r="C4" s="200" t="s">
        <v>613</v>
      </c>
      <c r="D4" s="200"/>
      <c r="E4" s="200"/>
      <c r="F4" s="201"/>
      <c r="G4" s="202"/>
      <c r="H4" s="57"/>
      <c r="I4" s="161"/>
    </row>
    <row r="5" spans="1:10" ht="15.75" thickBot="1" x14ac:dyDescent="0.3">
      <c r="A5" s="210" t="s">
        <v>951</v>
      </c>
      <c r="B5" s="118" t="s">
        <v>353</v>
      </c>
      <c r="C5" s="119" t="s">
        <v>79</v>
      </c>
      <c r="D5" s="56"/>
      <c r="E5" s="49" t="s">
        <v>92</v>
      </c>
      <c r="F5" s="211" t="s">
        <v>42</v>
      </c>
      <c r="G5" s="211"/>
      <c r="H5" s="211"/>
      <c r="I5" s="212"/>
    </row>
    <row r="6" spans="1:10" ht="15.75" thickBot="1" x14ac:dyDescent="0.3">
      <c r="A6" s="210"/>
      <c r="B6" s="121" t="s">
        <v>627</v>
      </c>
      <c r="C6" s="203" t="s">
        <v>367</v>
      </c>
      <c r="D6" s="203"/>
      <c r="E6" s="203"/>
      <c r="F6" s="204"/>
      <c r="G6" s="205"/>
      <c r="H6" s="56"/>
      <c r="I6" s="162"/>
      <c r="J6" s="59"/>
    </row>
    <row r="7" spans="1:10" ht="15.75" thickBot="1" x14ac:dyDescent="0.3">
      <c r="A7" s="160"/>
      <c r="B7" s="43" t="s">
        <v>21</v>
      </c>
      <c r="C7" s="116" t="s">
        <v>9</v>
      </c>
      <c r="D7" s="116" t="s">
        <v>8</v>
      </c>
      <c r="E7" s="117" t="s">
        <v>7</v>
      </c>
      <c r="F7" s="56"/>
      <c r="G7" s="56"/>
      <c r="H7" s="122" t="s">
        <v>36</v>
      </c>
      <c r="I7" s="163"/>
    </row>
    <row r="8" spans="1:10" ht="15.75" thickBot="1" x14ac:dyDescent="0.3">
      <c r="A8" s="199" t="s">
        <v>10</v>
      </c>
      <c r="B8" s="44" t="s">
        <v>27</v>
      </c>
      <c r="C8" s="67"/>
      <c r="D8" s="67"/>
      <c r="E8" s="45">
        <f>SUM(C8:D8)</f>
        <v>0</v>
      </c>
      <c r="F8" s="56"/>
      <c r="G8" s="56"/>
      <c r="H8" s="56"/>
      <c r="I8" s="161"/>
    </row>
    <row r="9" spans="1:10" ht="15.75" thickBot="1" x14ac:dyDescent="0.3">
      <c r="A9" s="199"/>
      <c r="B9" s="44" t="s">
        <v>89</v>
      </c>
      <c r="C9" s="67"/>
      <c r="D9" s="67"/>
      <c r="E9" s="45">
        <f>SUM(C9:D9)</f>
        <v>0</v>
      </c>
      <c r="F9" s="56"/>
      <c r="G9" s="144" t="s">
        <v>359</v>
      </c>
      <c r="H9" s="143" t="s">
        <v>564</v>
      </c>
      <c r="I9" s="161"/>
    </row>
    <row r="10" spans="1:10" ht="15.75" thickBot="1" x14ac:dyDescent="0.3">
      <c r="A10" s="199"/>
      <c r="B10" s="44" t="s">
        <v>90</v>
      </c>
      <c r="C10" s="67"/>
      <c r="D10" s="67"/>
      <c r="E10" s="45">
        <f>SUM(C10:D10)</f>
        <v>0</v>
      </c>
      <c r="F10" s="56"/>
      <c r="G10" s="123" t="s">
        <v>360</v>
      </c>
      <c r="H10" s="143" t="s">
        <v>582</v>
      </c>
      <c r="I10" s="161"/>
    </row>
    <row r="11" spans="1:10" ht="15.75" thickBot="1" x14ac:dyDescent="0.3">
      <c r="A11" s="199"/>
      <c r="B11" s="44" t="s">
        <v>28</v>
      </c>
      <c r="C11" s="67"/>
      <c r="D11" s="67"/>
      <c r="E11" s="45">
        <f>SUM(C11:D11)</f>
        <v>0</v>
      </c>
      <c r="F11" s="56"/>
      <c r="G11" s="56"/>
      <c r="H11" s="57"/>
      <c r="I11" s="161"/>
    </row>
    <row r="12" spans="1:10" ht="15.75" thickBot="1" x14ac:dyDescent="0.3">
      <c r="A12" s="164"/>
      <c r="B12" s="46" t="s">
        <v>7</v>
      </c>
      <c r="C12" s="47">
        <f>SUM(C8:C11)</f>
        <v>0</v>
      </c>
      <c r="D12" s="47">
        <f>SUM(D8:D11)</f>
        <v>0</v>
      </c>
      <c r="E12" s="48">
        <f>SUM(E8:E11)</f>
        <v>0</v>
      </c>
      <c r="F12" s="56"/>
      <c r="G12" s="56"/>
      <c r="H12" s="123" t="s">
        <v>625</v>
      </c>
      <c r="I12" s="165" t="s">
        <v>337</v>
      </c>
    </row>
    <row r="13" spans="1:10" ht="5.25" customHeight="1" thickBot="1" x14ac:dyDescent="0.3">
      <c r="A13" s="164"/>
      <c r="B13" s="49"/>
      <c r="C13" s="49"/>
      <c r="D13" s="155"/>
      <c r="E13" s="155"/>
      <c r="F13" s="156"/>
      <c r="G13" s="56"/>
      <c r="H13" s="57"/>
      <c r="I13" s="161"/>
    </row>
    <row r="14" spans="1:10" s="53" customFormat="1" ht="16.5" thickBot="1" x14ac:dyDescent="0.3">
      <c r="A14" s="166" t="s">
        <v>15</v>
      </c>
      <c r="B14" s="50" t="s">
        <v>357</v>
      </c>
      <c r="C14" s="51"/>
      <c r="D14" s="217">
        <f>+H39</f>
        <v>4731</v>
      </c>
      <c r="E14" s="217"/>
      <c r="F14" s="217"/>
      <c r="G14" s="51"/>
      <c r="H14" s="52" t="s">
        <v>29</v>
      </c>
      <c r="I14" s="167" t="s">
        <v>11</v>
      </c>
    </row>
    <row r="15" spans="1:10" ht="15.75" thickBot="1" x14ac:dyDescent="0.3">
      <c r="A15" s="168" t="s">
        <v>3</v>
      </c>
      <c r="B15" s="54" t="s">
        <v>4</v>
      </c>
      <c r="C15" s="54" t="s">
        <v>0</v>
      </c>
      <c r="D15" s="142" t="s">
        <v>1</v>
      </c>
      <c r="E15" s="142" t="s">
        <v>5</v>
      </c>
      <c r="F15" s="142" t="s">
        <v>1</v>
      </c>
      <c r="G15" s="54" t="s">
        <v>2</v>
      </c>
      <c r="H15" s="55" t="s">
        <v>30</v>
      </c>
      <c r="I15" s="169" t="s">
        <v>3</v>
      </c>
    </row>
    <row r="16" spans="1:10" ht="15.75" thickBot="1" x14ac:dyDescent="0.3">
      <c r="A16" s="170">
        <v>10001</v>
      </c>
      <c r="B16" s="49" t="s">
        <v>35</v>
      </c>
      <c r="C16" s="56"/>
      <c r="D16" s="56"/>
      <c r="E16" s="56"/>
      <c r="F16" s="56"/>
      <c r="G16" s="56"/>
      <c r="H16" s="57"/>
      <c r="I16" s="171" t="s">
        <v>113</v>
      </c>
    </row>
    <row r="17" spans="1:9" x14ac:dyDescent="0.2">
      <c r="A17" s="172"/>
      <c r="B17" s="67" t="s">
        <v>1012</v>
      </c>
      <c r="C17" s="67">
        <v>25</v>
      </c>
      <c r="D17" s="67" t="s">
        <v>954</v>
      </c>
      <c r="E17" s="67">
        <v>19</v>
      </c>
      <c r="F17" s="67" t="s">
        <v>964</v>
      </c>
      <c r="G17" s="67">
        <v>7</v>
      </c>
      <c r="H17" s="145">
        <f t="shared" ref="H17:H38" si="0">C17*E17*G17</f>
        <v>3325</v>
      </c>
      <c r="I17" s="173"/>
    </row>
    <row r="18" spans="1:9" x14ac:dyDescent="0.2">
      <c r="A18" s="172"/>
      <c r="B18" s="67" t="s">
        <v>1013</v>
      </c>
      <c r="C18" s="67">
        <v>10</v>
      </c>
      <c r="D18" s="67" t="s">
        <v>1014</v>
      </c>
      <c r="E18" s="67">
        <v>19</v>
      </c>
      <c r="F18" s="67" t="s">
        <v>964</v>
      </c>
      <c r="G18" s="67">
        <v>3</v>
      </c>
      <c r="H18" s="145">
        <f t="shared" si="0"/>
        <v>570</v>
      </c>
      <c r="I18" s="173"/>
    </row>
    <row r="19" spans="1:9" x14ac:dyDescent="0.2">
      <c r="A19" s="172"/>
      <c r="B19" s="67" t="s">
        <v>959</v>
      </c>
      <c r="C19" s="67">
        <v>2</v>
      </c>
      <c r="D19" s="67" t="s">
        <v>954</v>
      </c>
      <c r="E19" s="67">
        <v>19</v>
      </c>
      <c r="F19" s="67" t="s">
        <v>964</v>
      </c>
      <c r="G19" s="67">
        <v>22</v>
      </c>
      <c r="H19" s="145">
        <f t="shared" si="0"/>
        <v>836</v>
      </c>
      <c r="I19" s="173"/>
    </row>
    <row r="20" spans="1:9" x14ac:dyDescent="0.2">
      <c r="A20" s="172"/>
      <c r="B20" s="67"/>
      <c r="C20" s="67"/>
      <c r="D20" s="67"/>
      <c r="E20" s="67"/>
      <c r="F20" s="67"/>
      <c r="G20" s="67"/>
      <c r="H20" s="145">
        <f t="shared" si="0"/>
        <v>0</v>
      </c>
      <c r="I20" s="173"/>
    </row>
    <row r="21" spans="1:9" x14ac:dyDescent="0.2">
      <c r="A21" s="172"/>
      <c r="B21" s="146"/>
      <c r="C21" s="67"/>
      <c r="D21" s="67"/>
      <c r="E21" s="67"/>
      <c r="F21" s="67"/>
      <c r="G21" s="67"/>
      <c r="H21" s="145">
        <f t="shared" si="0"/>
        <v>0</v>
      </c>
      <c r="I21" s="173"/>
    </row>
    <row r="22" spans="1:9" x14ac:dyDescent="0.2">
      <c r="A22" s="172"/>
      <c r="B22" s="146"/>
      <c r="C22" s="67"/>
      <c r="D22" s="67"/>
      <c r="E22" s="67"/>
      <c r="F22" s="67"/>
      <c r="G22" s="67"/>
      <c r="H22" s="145">
        <f t="shared" si="0"/>
        <v>0</v>
      </c>
      <c r="I22" s="173"/>
    </row>
    <row r="23" spans="1:9" x14ac:dyDescent="0.2">
      <c r="A23" s="172"/>
      <c r="B23" s="146"/>
      <c r="C23" s="67"/>
      <c r="D23" s="67"/>
      <c r="E23" s="67"/>
      <c r="F23" s="67"/>
      <c r="G23" s="67"/>
      <c r="H23" s="145">
        <f t="shared" si="0"/>
        <v>0</v>
      </c>
      <c r="I23" s="173"/>
    </row>
    <row r="24" spans="1:9" x14ac:dyDescent="0.2">
      <c r="A24" s="172"/>
      <c r="B24" s="146"/>
      <c r="C24" s="67"/>
      <c r="D24" s="67"/>
      <c r="E24" s="67"/>
      <c r="F24" s="67"/>
      <c r="G24" s="67"/>
      <c r="H24" s="145">
        <f t="shared" si="0"/>
        <v>0</v>
      </c>
      <c r="I24" s="173"/>
    </row>
    <row r="25" spans="1:9" x14ac:dyDescent="0.2">
      <c r="A25" s="172"/>
      <c r="B25" s="146"/>
      <c r="C25" s="67"/>
      <c r="D25" s="67"/>
      <c r="E25" s="67"/>
      <c r="F25" s="67"/>
      <c r="G25" s="67"/>
      <c r="H25" s="145">
        <f t="shared" si="0"/>
        <v>0</v>
      </c>
      <c r="I25" s="173"/>
    </row>
    <row r="26" spans="1:9" x14ac:dyDescent="0.2">
      <c r="A26" s="172"/>
      <c r="B26" s="146"/>
      <c r="C26" s="67"/>
      <c r="D26" s="67"/>
      <c r="E26" s="67"/>
      <c r="F26" s="67"/>
      <c r="G26" s="67"/>
      <c r="H26" s="145">
        <f t="shared" si="0"/>
        <v>0</v>
      </c>
      <c r="I26" s="173"/>
    </row>
    <row r="27" spans="1:9" x14ac:dyDescent="0.2">
      <c r="A27" s="172"/>
      <c r="B27" s="146"/>
      <c r="C27" s="67"/>
      <c r="D27" s="67"/>
      <c r="E27" s="67"/>
      <c r="F27" s="67"/>
      <c r="G27" s="67"/>
      <c r="H27" s="145">
        <f t="shared" si="0"/>
        <v>0</v>
      </c>
      <c r="I27" s="173"/>
    </row>
    <row r="28" spans="1:9" x14ac:dyDescent="0.2">
      <c r="A28" s="172"/>
      <c r="B28" s="146"/>
      <c r="C28" s="67"/>
      <c r="D28" s="67"/>
      <c r="E28" s="67"/>
      <c r="F28" s="67"/>
      <c r="G28" s="67"/>
      <c r="H28" s="145">
        <f t="shared" si="0"/>
        <v>0</v>
      </c>
      <c r="I28" s="173"/>
    </row>
    <row r="29" spans="1:9" x14ac:dyDescent="0.2">
      <c r="A29" s="172"/>
      <c r="B29" s="146"/>
      <c r="C29" s="67"/>
      <c r="D29" s="67"/>
      <c r="E29" s="67"/>
      <c r="F29" s="67"/>
      <c r="G29" s="67"/>
      <c r="H29" s="145">
        <f t="shared" si="0"/>
        <v>0</v>
      </c>
      <c r="I29" s="173"/>
    </row>
    <row r="30" spans="1:9" x14ac:dyDescent="0.2">
      <c r="A30" s="172"/>
      <c r="B30" s="146"/>
      <c r="C30" s="67"/>
      <c r="D30" s="67"/>
      <c r="E30" s="67"/>
      <c r="F30" s="67"/>
      <c r="G30" s="67"/>
      <c r="H30" s="145">
        <f t="shared" si="0"/>
        <v>0</v>
      </c>
      <c r="I30" s="173"/>
    </row>
    <row r="31" spans="1:9" x14ac:dyDescent="0.2">
      <c r="A31" s="172"/>
      <c r="B31" s="146"/>
      <c r="C31" s="67"/>
      <c r="D31" s="67"/>
      <c r="E31" s="67"/>
      <c r="F31" s="67"/>
      <c r="G31" s="67"/>
      <c r="H31" s="145">
        <f t="shared" si="0"/>
        <v>0</v>
      </c>
      <c r="I31" s="173"/>
    </row>
    <row r="32" spans="1:9" x14ac:dyDescent="0.2">
      <c r="A32" s="172"/>
      <c r="B32" s="146"/>
      <c r="C32" s="67"/>
      <c r="D32" s="67"/>
      <c r="E32" s="67"/>
      <c r="F32" s="67"/>
      <c r="G32" s="67"/>
      <c r="H32" s="145">
        <f t="shared" si="0"/>
        <v>0</v>
      </c>
      <c r="I32" s="173"/>
    </row>
    <row r="33" spans="1:9" x14ac:dyDescent="0.2">
      <c r="A33" s="172"/>
      <c r="B33" s="146"/>
      <c r="C33" s="67"/>
      <c r="D33" s="67"/>
      <c r="E33" s="67"/>
      <c r="F33" s="67"/>
      <c r="G33" s="67"/>
      <c r="H33" s="145">
        <f t="shared" si="0"/>
        <v>0</v>
      </c>
      <c r="I33" s="173"/>
    </row>
    <row r="34" spans="1:9" x14ac:dyDescent="0.2">
      <c r="A34" s="172"/>
      <c r="B34" s="146"/>
      <c r="C34" s="67"/>
      <c r="D34" s="67"/>
      <c r="E34" s="67"/>
      <c r="F34" s="67"/>
      <c r="G34" s="67"/>
      <c r="H34" s="145">
        <f t="shared" si="0"/>
        <v>0</v>
      </c>
      <c r="I34" s="173"/>
    </row>
    <row r="35" spans="1:9" x14ac:dyDescent="0.2">
      <c r="A35" s="174"/>
      <c r="B35" s="147"/>
      <c r="C35" s="148"/>
      <c r="D35" s="148"/>
      <c r="E35" s="148"/>
      <c r="F35" s="148"/>
      <c r="G35" s="148"/>
      <c r="H35" s="149">
        <f>C38*E38*G38</f>
        <v>0</v>
      </c>
      <c r="I35" s="175"/>
    </row>
    <row r="36" spans="1:9" x14ac:dyDescent="0.2">
      <c r="A36" s="174"/>
      <c r="B36" s="147"/>
      <c r="C36" s="148"/>
      <c r="D36" s="148"/>
      <c r="E36" s="148"/>
      <c r="F36" s="148"/>
      <c r="G36" s="148"/>
      <c r="H36" s="149">
        <f>C38*E38*G38</f>
        <v>0</v>
      </c>
      <c r="I36" s="175"/>
    </row>
    <row r="37" spans="1:9" x14ac:dyDescent="0.2">
      <c r="A37" s="174"/>
      <c r="B37" s="147"/>
      <c r="C37" s="148"/>
      <c r="D37" s="148"/>
      <c r="E37" s="148"/>
      <c r="F37" s="148"/>
      <c r="G37" s="148"/>
      <c r="H37" s="149">
        <f>C38*E38*G38</f>
        <v>0</v>
      </c>
      <c r="I37" s="175"/>
    </row>
    <row r="38" spans="1:9" ht="15" x14ac:dyDescent="0.25">
      <c r="A38" s="176"/>
      <c r="B38" s="150" t="s">
        <v>16</v>
      </c>
      <c r="C38" s="150"/>
      <c r="D38" s="150"/>
      <c r="E38" s="150"/>
      <c r="F38" s="150"/>
      <c r="G38" s="150"/>
      <c r="H38" s="151">
        <f t="shared" si="0"/>
        <v>0</v>
      </c>
      <c r="I38" s="173"/>
    </row>
    <row r="39" spans="1:9" ht="15.75" thickBot="1" x14ac:dyDescent="0.3">
      <c r="A39" s="177"/>
      <c r="B39" s="70" t="s">
        <v>6</v>
      </c>
      <c r="C39" s="71"/>
      <c r="D39" s="71"/>
      <c r="E39" s="71"/>
      <c r="F39" s="71"/>
      <c r="G39" s="71"/>
      <c r="H39" s="58">
        <f>IF((SUM(H17:H38))=0,"",(SUM(H17:H38)))</f>
        <v>4731</v>
      </c>
      <c r="I39" s="178"/>
    </row>
    <row r="40" spans="1:9" x14ac:dyDescent="0.2">
      <c r="A40" s="179"/>
      <c r="B40" s="69"/>
      <c r="C40" s="68"/>
      <c r="D40" s="68"/>
      <c r="E40" s="68"/>
      <c r="F40" s="68"/>
      <c r="G40" s="68"/>
      <c r="H40" s="57"/>
      <c r="I40" s="161"/>
    </row>
    <row r="41" spans="1:9" x14ac:dyDescent="0.2">
      <c r="A41" s="179"/>
      <c r="B41" s="69" t="s">
        <v>14</v>
      </c>
      <c r="C41" s="68"/>
      <c r="D41" s="68"/>
      <c r="E41" s="68"/>
      <c r="F41" s="68"/>
      <c r="G41" s="68"/>
      <c r="H41" s="57"/>
      <c r="I41" s="161"/>
    </row>
    <row r="42" spans="1:9" x14ac:dyDescent="0.2">
      <c r="A42" s="179"/>
      <c r="C42" s="68"/>
      <c r="D42" s="68"/>
      <c r="E42" s="68"/>
      <c r="F42" s="68"/>
      <c r="G42" s="68"/>
      <c r="H42" s="57"/>
      <c r="I42" s="161"/>
    </row>
    <row r="43" spans="1:9" x14ac:dyDescent="0.2">
      <c r="A43" s="179"/>
      <c r="B43" s="69" t="s">
        <v>17</v>
      </c>
      <c r="C43" s="213" t="s">
        <v>1015</v>
      </c>
      <c r="D43" s="213"/>
      <c r="E43" s="213"/>
      <c r="F43" s="213"/>
      <c r="G43" s="213"/>
      <c r="H43" s="213"/>
      <c r="I43" s="214"/>
    </row>
    <row r="44" spans="1:9" x14ac:dyDescent="0.2">
      <c r="A44" s="179"/>
      <c r="B44" s="69" t="s">
        <v>18</v>
      </c>
      <c r="C44" s="213" t="s">
        <v>1016</v>
      </c>
      <c r="D44" s="213"/>
      <c r="E44" s="213"/>
      <c r="F44" s="213"/>
      <c r="G44" s="213"/>
      <c r="H44" s="213"/>
      <c r="I44" s="214"/>
    </row>
    <row r="45" spans="1:9" x14ac:dyDescent="0.2">
      <c r="A45" s="179"/>
      <c r="B45" s="69" t="s">
        <v>19</v>
      </c>
      <c r="C45" s="213" t="s">
        <v>1017</v>
      </c>
      <c r="D45" s="213"/>
      <c r="E45" s="213"/>
      <c r="F45" s="213"/>
      <c r="G45" s="213"/>
      <c r="H45" s="213"/>
      <c r="I45" s="214"/>
    </row>
    <row r="46" spans="1:9" x14ac:dyDescent="0.2">
      <c r="A46" s="179"/>
      <c r="B46" s="69" t="s">
        <v>20</v>
      </c>
      <c r="C46" s="213" t="s">
        <v>1025</v>
      </c>
      <c r="D46" s="213"/>
      <c r="E46" s="213"/>
      <c r="F46" s="213"/>
      <c r="G46" s="213"/>
      <c r="H46" s="213"/>
      <c r="I46" s="214"/>
    </row>
    <row r="47" spans="1:9" x14ac:dyDescent="0.2">
      <c r="A47" s="179"/>
      <c r="B47" s="69"/>
      <c r="C47" s="186"/>
      <c r="D47" s="186"/>
      <c r="E47" s="186"/>
      <c r="F47" s="186"/>
      <c r="G47" s="186"/>
      <c r="H47" s="187"/>
      <c r="I47" s="188"/>
    </row>
    <row r="48" spans="1:9" x14ac:dyDescent="0.2">
      <c r="A48" s="179"/>
      <c r="B48" s="180"/>
      <c r="C48" s="56"/>
      <c r="D48" s="56"/>
      <c r="E48" s="56"/>
      <c r="F48" s="56"/>
      <c r="G48" s="56"/>
      <c r="H48" s="57"/>
      <c r="I48" s="161"/>
    </row>
    <row r="49" spans="1:9" ht="15" thickBot="1" x14ac:dyDescent="0.25">
      <c r="A49" s="181"/>
      <c r="B49" s="182"/>
      <c r="C49" s="183"/>
      <c r="D49" s="183"/>
      <c r="E49" s="183"/>
      <c r="F49" s="183"/>
      <c r="G49" s="183"/>
      <c r="H49" s="184"/>
      <c r="I49" s="185"/>
    </row>
    <row r="50" spans="1:9" ht="15" thickTop="1" x14ac:dyDescent="0.2">
      <c r="A50" s="59"/>
      <c r="B50" s="59"/>
    </row>
    <row r="51" spans="1:9" x14ac:dyDescent="0.2">
      <c r="A51" s="59"/>
      <c r="B51" s="59"/>
    </row>
    <row r="52" spans="1:9" x14ac:dyDescent="0.2">
      <c r="A52" s="59"/>
      <c r="B52" s="59"/>
    </row>
    <row r="53" spans="1:9" x14ac:dyDescent="0.2">
      <c r="A53" s="59"/>
      <c r="B53" s="59"/>
    </row>
    <row r="54" spans="1:9" x14ac:dyDescent="0.2">
      <c r="A54" s="59"/>
      <c r="B54" s="59"/>
    </row>
    <row r="55" spans="1:9" x14ac:dyDescent="0.2">
      <c r="A55" s="59"/>
      <c r="B55" s="59"/>
    </row>
    <row r="56" spans="1:9" x14ac:dyDescent="0.2">
      <c r="A56" s="59"/>
      <c r="B56" s="59"/>
    </row>
    <row r="57" spans="1:9" x14ac:dyDescent="0.2">
      <c r="A57" s="59"/>
      <c r="B57" s="59"/>
    </row>
    <row r="58" spans="1:9" x14ac:dyDescent="0.2">
      <c r="A58" s="59"/>
      <c r="B58" s="59"/>
    </row>
    <row r="59" spans="1:9" x14ac:dyDescent="0.2">
      <c r="A59" s="59"/>
      <c r="B59" s="59"/>
    </row>
    <row r="60" spans="1:9" x14ac:dyDescent="0.2">
      <c r="A60" s="59"/>
      <c r="B60" s="59"/>
    </row>
    <row r="61" spans="1:9" x14ac:dyDescent="0.2">
      <c r="A61" s="59"/>
      <c r="B61" s="59"/>
    </row>
    <row r="62" spans="1:9" x14ac:dyDescent="0.2">
      <c r="A62" s="59"/>
      <c r="B62" s="59"/>
    </row>
    <row r="63" spans="1:9" x14ac:dyDescent="0.2">
      <c r="A63" s="59"/>
      <c r="B63" s="59"/>
    </row>
    <row r="64" spans="1:9" x14ac:dyDescent="0.2">
      <c r="A64" s="59"/>
      <c r="B64" s="59"/>
    </row>
    <row r="65" spans="1:2" x14ac:dyDescent="0.2">
      <c r="A65" s="59"/>
      <c r="B65" s="59"/>
    </row>
    <row r="66" spans="1:2" x14ac:dyDescent="0.2">
      <c r="A66" s="59"/>
      <c r="B66" s="59"/>
    </row>
    <row r="67" spans="1:2" x14ac:dyDescent="0.2">
      <c r="A67" s="59"/>
      <c r="B67" s="59"/>
    </row>
    <row r="68" spans="1:2" x14ac:dyDescent="0.2">
      <c r="A68" s="59"/>
      <c r="B68" s="59"/>
    </row>
    <row r="69" spans="1:2" x14ac:dyDescent="0.2">
      <c r="A69" s="59"/>
      <c r="B69" s="59"/>
    </row>
    <row r="70" spans="1:2" x14ac:dyDescent="0.2">
      <c r="A70" s="59"/>
      <c r="B70" s="59"/>
    </row>
    <row r="71" spans="1:2" x14ac:dyDescent="0.2">
      <c r="A71" s="59"/>
      <c r="B71" s="59"/>
    </row>
    <row r="72" spans="1:2" x14ac:dyDescent="0.2">
      <c r="A72" s="59"/>
      <c r="B72" s="59"/>
    </row>
    <row r="73" spans="1:2" x14ac:dyDescent="0.2">
      <c r="A73" s="59"/>
      <c r="B73" s="59"/>
    </row>
    <row r="74" spans="1:2" x14ac:dyDescent="0.2">
      <c r="A74" s="59"/>
      <c r="B74" s="59"/>
    </row>
    <row r="75" spans="1:2" x14ac:dyDescent="0.2">
      <c r="A75" s="59"/>
      <c r="B75" s="59"/>
    </row>
    <row r="76" spans="1:2" x14ac:dyDescent="0.2">
      <c r="A76" s="59"/>
      <c r="B76" s="59"/>
    </row>
    <row r="77" spans="1:2" x14ac:dyDescent="0.2">
      <c r="A77" s="59"/>
      <c r="B77" s="59"/>
    </row>
    <row r="78" spans="1:2" x14ac:dyDescent="0.2">
      <c r="A78" s="59"/>
      <c r="B78" s="59"/>
    </row>
    <row r="79" spans="1:2" x14ac:dyDescent="0.2">
      <c r="A79" s="59"/>
      <c r="B79" s="59"/>
    </row>
    <row r="80" spans="1:2" x14ac:dyDescent="0.2">
      <c r="A80" s="59"/>
      <c r="B80" s="59"/>
    </row>
    <row r="81" spans="1:2" x14ac:dyDescent="0.2">
      <c r="A81" s="59"/>
      <c r="B81" s="59"/>
    </row>
    <row r="82" spans="1:2" x14ac:dyDescent="0.2">
      <c r="A82" s="59"/>
      <c r="B82" s="59"/>
    </row>
    <row r="83" spans="1:2" x14ac:dyDescent="0.2">
      <c r="A83" s="59"/>
      <c r="B83" s="59"/>
    </row>
    <row r="84" spans="1:2" x14ac:dyDescent="0.2">
      <c r="A84" s="59"/>
      <c r="B84" s="59"/>
    </row>
    <row r="85" spans="1:2" x14ac:dyDescent="0.2">
      <c r="A85" s="59"/>
      <c r="B85" s="59"/>
    </row>
    <row r="86" spans="1:2" x14ac:dyDescent="0.2">
      <c r="A86" s="59"/>
      <c r="B86" s="59"/>
    </row>
    <row r="87" spans="1:2" x14ac:dyDescent="0.2">
      <c r="A87" s="59"/>
      <c r="B87" s="59"/>
    </row>
    <row r="88" spans="1:2" x14ac:dyDescent="0.2">
      <c r="A88" s="59"/>
      <c r="B88" s="59"/>
    </row>
    <row r="89" spans="1:2" x14ac:dyDescent="0.2">
      <c r="A89" s="59"/>
      <c r="B89" s="59"/>
    </row>
    <row r="90" spans="1:2" x14ac:dyDescent="0.2">
      <c r="A90" s="59"/>
      <c r="B90" s="59"/>
    </row>
    <row r="91" spans="1:2" x14ac:dyDescent="0.2">
      <c r="A91" s="59"/>
      <c r="B91" s="59"/>
    </row>
    <row r="92" spans="1:2" x14ac:dyDescent="0.2">
      <c r="A92" s="59"/>
      <c r="B92" s="59"/>
    </row>
    <row r="93" spans="1:2" x14ac:dyDescent="0.2">
      <c r="A93" s="59"/>
      <c r="B93" s="59"/>
    </row>
    <row r="94" spans="1:2" x14ac:dyDescent="0.2">
      <c r="A94" s="59"/>
      <c r="B94" s="59"/>
    </row>
    <row r="95" spans="1:2" x14ac:dyDescent="0.2">
      <c r="A95" s="59"/>
      <c r="B95" s="59"/>
    </row>
    <row r="96" spans="1:2" x14ac:dyDescent="0.2">
      <c r="A96" s="59"/>
      <c r="B96" s="59"/>
    </row>
    <row r="97" spans="1:2" x14ac:dyDescent="0.2">
      <c r="A97" s="59"/>
      <c r="B97" s="59"/>
    </row>
    <row r="98" spans="1:2" x14ac:dyDescent="0.2">
      <c r="A98" s="59"/>
      <c r="B98" s="59"/>
    </row>
    <row r="99" spans="1:2" x14ac:dyDescent="0.2">
      <c r="A99" s="59"/>
      <c r="B99" s="59"/>
    </row>
    <row r="100" spans="1:2" x14ac:dyDescent="0.2">
      <c r="A100" s="59"/>
      <c r="B100" s="59"/>
    </row>
    <row r="101" spans="1:2" x14ac:dyDescent="0.2">
      <c r="A101" s="59"/>
      <c r="B101" s="59"/>
    </row>
    <row r="102" spans="1:2" x14ac:dyDescent="0.2">
      <c r="A102" s="59"/>
      <c r="B102" s="59"/>
    </row>
    <row r="103" spans="1:2" x14ac:dyDescent="0.2">
      <c r="A103" s="59"/>
      <c r="B103" s="59"/>
    </row>
    <row r="104" spans="1:2" x14ac:dyDescent="0.2">
      <c r="A104" s="59"/>
      <c r="B104" s="59"/>
    </row>
    <row r="105" spans="1:2" x14ac:dyDescent="0.2">
      <c r="A105" s="59"/>
      <c r="B105" s="59"/>
    </row>
    <row r="106" spans="1:2" x14ac:dyDescent="0.2">
      <c r="A106" s="59"/>
      <c r="B106" s="59"/>
    </row>
    <row r="107" spans="1:2" x14ac:dyDescent="0.2">
      <c r="A107" s="59"/>
      <c r="B107" s="59"/>
    </row>
    <row r="108" spans="1:2" x14ac:dyDescent="0.2">
      <c r="A108" s="59"/>
      <c r="B108" s="59"/>
    </row>
    <row r="109" spans="1:2" x14ac:dyDescent="0.2">
      <c r="A109" s="59"/>
      <c r="B109" s="59"/>
    </row>
    <row r="110" spans="1:2" x14ac:dyDescent="0.2">
      <c r="A110" s="59"/>
      <c r="B110" s="59"/>
    </row>
    <row r="111" spans="1:2" x14ac:dyDescent="0.2">
      <c r="A111" s="59"/>
      <c r="B111" s="59"/>
    </row>
    <row r="112" spans="1:2" x14ac:dyDescent="0.2">
      <c r="A112" s="59"/>
      <c r="B112" s="59"/>
    </row>
    <row r="113" spans="1:2" x14ac:dyDescent="0.2">
      <c r="A113" s="59"/>
      <c r="B113" s="59"/>
    </row>
    <row r="114" spans="1:2" x14ac:dyDescent="0.2">
      <c r="A114" s="59"/>
      <c r="B114" s="59"/>
    </row>
    <row r="115" spans="1:2" x14ac:dyDescent="0.2">
      <c r="A115" s="59"/>
      <c r="B115" s="59"/>
    </row>
    <row r="116" spans="1:2" x14ac:dyDescent="0.2">
      <c r="A116" s="59"/>
      <c r="B116" s="59"/>
    </row>
    <row r="117" spans="1:2" x14ac:dyDescent="0.2">
      <c r="A117" s="59"/>
      <c r="B117" s="59"/>
    </row>
    <row r="118" spans="1:2" x14ac:dyDescent="0.2">
      <c r="A118" s="59"/>
      <c r="B118" s="59"/>
    </row>
    <row r="119" spans="1:2" x14ac:dyDescent="0.2">
      <c r="A119" s="59"/>
      <c r="B119" s="59"/>
    </row>
    <row r="120" spans="1:2" x14ac:dyDescent="0.2">
      <c r="A120" s="59"/>
      <c r="B120" s="59"/>
    </row>
    <row r="121" spans="1:2" x14ac:dyDescent="0.2">
      <c r="A121" s="59"/>
      <c r="B121" s="59"/>
    </row>
    <row r="122" spans="1:2" x14ac:dyDescent="0.2">
      <c r="A122" s="59"/>
      <c r="B122" s="59"/>
    </row>
    <row r="123" spans="1:2" x14ac:dyDescent="0.2">
      <c r="A123" s="59"/>
      <c r="B123" s="59"/>
    </row>
    <row r="124" spans="1:2" x14ac:dyDescent="0.2">
      <c r="A124" s="59"/>
      <c r="B124" s="59"/>
    </row>
    <row r="125" spans="1:2" x14ac:dyDescent="0.2">
      <c r="A125" s="59"/>
      <c r="B125" s="59"/>
    </row>
    <row r="126" spans="1:2" x14ac:dyDescent="0.2">
      <c r="A126" s="59"/>
      <c r="B126" s="59"/>
    </row>
    <row r="127" spans="1:2" x14ac:dyDescent="0.2">
      <c r="A127" s="59"/>
      <c r="B127" s="59"/>
    </row>
    <row r="128" spans="1:2" x14ac:dyDescent="0.2">
      <c r="A128" s="59"/>
      <c r="B128" s="59"/>
    </row>
    <row r="129" spans="1:2" x14ac:dyDescent="0.2">
      <c r="A129" s="59"/>
      <c r="B129" s="59"/>
    </row>
    <row r="130" spans="1:2" x14ac:dyDescent="0.2">
      <c r="A130" s="59"/>
      <c r="B130" s="59"/>
    </row>
    <row r="131" spans="1:2" x14ac:dyDescent="0.2">
      <c r="A131" s="59"/>
      <c r="B131" s="59"/>
    </row>
    <row r="132" spans="1:2" x14ac:dyDescent="0.2">
      <c r="A132" s="59"/>
      <c r="B132" s="59"/>
    </row>
    <row r="133" spans="1:2" x14ac:dyDescent="0.2">
      <c r="A133" s="59"/>
      <c r="B133" s="59"/>
    </row>
    <row r="134" spans="1:2" x14ac:dyDescent="0.2">
      <c r="A134" s="59"/>
      <c r="B134" s="59"/>
    </row>
    <row r="135" spans="1:2" x14ac:dyDescent="0.2">
      <c r="A135" s="59"/>
      <c r="B135" s="59"/>
    </row>
    <row r="136" spans="1:2" x14ac:dyDescent="0.2">
      <c r="A136" s="59"/>
      <c r="B136" s="59"/>
    </row>
    <row r="137" spans="1:2" x14ac:dyDescent="0.2">
      <c r="A137" s="59"/>
      <c r="B137" s="59"/>
    </row>
    <row r="138" spans="1:2" x14ac:dyDescent="0.2">
      <c r="A138" s="59"/>
      <c r="B138" s="59"/>
    </row>
    <row r="139" spans="1:2" x14ac:dyDescent="0.2">
      <c r="A139" s="59"/>
      <c r="B139" s="59"/>
    </row>
    <row r="140" spans="1:2" x14ac:dyDescent="0.2">
      <c r="A140" s="59"/>
      <c r="B140" s="59"/>
    </row>
    <row r="141" spans="1:2" x14ac:dyDescent="0.2">
      <c r="A141" s="59"/>
      <c r="B141" s="59"/>
    </row>
    <row r="142" spans="1:2" x14ac:dyDescent="0.2">
      <c r="A142" s="59"/>
      <c r="B142" s="59"/>
    </row>
    <row r="143" spans="1:2" x14ac:dyDescent="0.2">
      <c r="A143" s="59"/>
      <c r="B143" s="59"/>
    </row>
    <row r="144" spans="1:2" x14ac:dyDescent="0.2">
      <c r="A144" s="59"/>
      <c r="B144" s="59"/>
    </row>
    <row r="145" spans="1:2" x14ac:dyDescent="0.2">
      <c r="A145" s="59"/>
      <c r="B145" s="59"/>
    </row>
    <row r="146" spans="1:2" x14ac:dyDescent="0.2">
      <c r="A146" s="59"/>
      <c r="B146" s="59"/>
    </row>
    <row r="147" spans="1:2" x14ac:dyDescent="0.2">
      <c r="A147" s="59"/>
      <c r="B147" s="59"/>
    </row>
    <row r="148" spans="1:2" x14ac:dyDescent="0.2">
      <c r="A148" s="59"/>
      <c r="B148" s="59"/>
    </row>
    <row r="149" spans="1:2" x14ac:dyDescent="0.2">
      <c r="A149" s="59"/>
      <c r="B149" s="59"/>
    </row>
    <row r="150" spans="1:2" x14ac:dyDescent="0.2">
      <c r="A150" s="59"/>
      <c r="B150" s="59"/>
    </row>
    <row r="151" spans="1:2" x14ac:dyDescent="0.2">
      <c r="A151" s="59"/>
      <c r="B151" s="59"/>
    </row>
    <row r="152" spans="1:2" x14ac:dyDescent="0.2">
      <c r="A152" s="59"/>
      <c r="B152" s="59"/>
    </row>
    <row r="153" spans="1:2" x14ac:dyDescent="0.2">
      <c r="A153" s="59"/>
      <c r="B153" s="59"/>
    </row>
    <row r="154" spans="1:2" x14ac:dyDescent="0.2">
      <c r="A154" s="59"/>
      <c r="B154" s="59"/>
    </row>
    <row r="155" spans="1:2" x14ac:dyDescent="0.2">
      <c r="A155" s="59"/>
      <c r="B155" s="59"/>
    </row>
    <row r="156" spans="1:2" x14ac:dyDescent="0.2">
      <c r="A156" s="59"/>
      <c r="B156" s="59"/>
    </row>
    <row r="157" spans="1:2" x14ac:dyDescent="0.2">
      <c r="A157" s="59"/>
      <c r="B157" s="59"/>
    </row>
    <row r="158" spans="1:2" x14ac:dyDescent="0.2">
      <c r="A158" s="59"/>
      <c r="B158" s="59"/>
    </row>
    <row r="159" spans="1:2" x14ac:dyDescent="0.2">
      <c r="A159" s="59"/>
      <c r="B159" s="59"/>
    </row>
    <row r="160" spans="1:2" x14ac:dyDescent="0.2">
      <c r="A160" s="59"/>
      <c r="B160" s="59"/>
    </row>
    <row r="161" spans="1:2" x14ac:dyDescent="0.2">
      <c r="A161" s="59"/>
      <c r="B161" s="59"/>
    </row>
    <row r="162" spans="1:2" x14ac:dyDescent="0.2">
      <c r="A162" s="59"/>
      <c r="B162" s="59"/>
    </row>
    <row r="163" spans="1:2" x14ac:dyDescent="0.2">
      <c r="A163" s="59"/>
      <c r="B163" s="59"/>
    </row>
    <row r="164" spans="1:2" x14ac:dyDescent="0.2">
      <c r="A164" s="59"/>
      <c r="B164" s="59"/>
    </row>
    <row r="165" spans="1:2" x14ac:dyDescent="0.2">
      <c r="A165" s="59"/>
      <c r="B165" s="59"/>
    </row>
    <row r="166" spans="1:2" x14ac:dyDescent="0.2">
      <c r="A166" s="59"/>
      <c r="B166" s="59"/>
    </row>
    <row r="167" spans="1:2" x14ac:dyDescent="0.2">
      <c r="A167" s="59"/>
      <c r="B167" s="59"/>
    </row>
    <row r="168" spans="1:2" x14ac:dyDescent="0.2">
      <c r="A168" s="59"/>
      <c r="B168" s="59"/>
    </row>
    <row r="169" spans="1:2" x14ac:dyDescent="0.2">
      <c r="A169" s="59"/>
      <c r="B169" s="59"/>
    </row>
    <row r="170" spans="1:2" x14ac:dyDescent="0.2">
      <c r="A170" s="59"/>
      <c r="B170" s="59"/>
    </row>
    <row r="171" spans="1:2" x14ac:dyDescent="0.2">
      <c r="A171" s="59"/>
      <c r="B171" s="59"/>
    </row>
    <row r="172" spans="1:2" x14ac:dyDescent="0.2">
      <c r="A172" s="59"/>
      <c r="B172" s="59"/>
    </row>
    <row r="173" spans="1:2" x14ac:dyDescent="0.2">
      <c r="A173" s="59"/>
      <c r="B173" s="59"/>
    </row>
    <row r="174" spans="1:2" x14ac:dyDescent="0.2">
      <c r="A174" s="59"/>
      <c r="B174" s="59"/>
    </row>
    <row r="175" spans="1:2" x14ac:dyDescent="0.2">
      <c r="A175" s="59"/>
      <c r="B175" s="59"/>
    </row>
    <row r="176" spans="1:2" x14ac:dyDescent="0.2">
      <c r="A176" s="59"/>
      <c r="B176" s="59"/>
    </row>
    <row r="177" spans="1:2" x14ac:dyDescent="0.2">
      <c r="A177" s="59"/>
      <c r="B177" s="59"/>
    </row>
    <row r="178" spans="1:2" x14ac:dyDescent="0.2">
      <c r="A178" s="59"/>
      <c r="B178" s="59"/>
    </row>
    <row r="179" spans="1:2" x14ac:dyDescent="0.2">
      <c r="A179" s="59"/>
      <c r="B179" s="59"/>
    </row>
    <row r="180" spans="1:2" x14ac:dyDescent="0.2">
      <c r="A180" s="59"/>
      <c r="B180" s="59"/>
    </row>
    <row r="181" spans="1:2" x14ac:dyDescent="0.2">
      <c r="A181" s="59"/>
      <c r="B181" s="59"/>
    </row>
    <row r="182" spans="1:2" x14ac:dyDescent="0.2">
      <c r="A182" s="59"/>
      <c r="B182" s="59"/>
    </row>
    <row r="183" spans="1:2" x14ac:dyDescent="0.2">
      <c r="A183" s="59"/>
      <c r="B183" s="59"/>
    </row>
    <row r="184" spans="1:2" x14ac:dyDescent="0.2">
      <c r="A184" s="59"/>
      <c r="B184" s="59"/>
    </row>
    <row r="185" spans="1:2" x14ac:dyDescent="0.2">
      <c r="A185" s="59"/>
      <c r="B185" s="59"/>
    </row>
    <row r="186" spans="1:2" x14ac:dyDescent="0.2">
      <c r="A186" s="59"/>
      <c r="B186" s="59"/>
    </row>
    <row r="187" spans="1:2" x14ac:dyDescent="0.2">
      <c r="A187" s="59"/>
      <c r="B187" s="59"/>
    </row>
    <row r="188" spans="1:2" x14ac:dyDescent="0.2">
      <c r="A188" s="59"/>
      <c r="B188" s="59"/>
    </row>
    <row r="189" spans="1:2" x14ac:dyDescent="0.2">
      <c r="A189" s="59"/>
      <c r="B189" s="59"/>
    </row>
    <row r="190" spans="1:2" x14ac:dyDescent="0.2">
      <c r="A190" s="59"/>
      <c r="B190" s="59"/>
    </row>
    <row r="191" spans="1:2" x14ac:dyDescent="0.2">
      <c r="A191" s="59"/>
      <c r="B191" s="59"/>
    </row>
    <row r="192" spans="1:2" x14ac:dyDescent="0.2">
      <c r="A192" s="59"/>
      <c r="B192" s="59"/>
    </row>
    <row r="193" spans="1:2" x14ac:dyDescent="0.2">
      <c r="A193" s="59"/>
      <c r="B193" s="59"/>
    </row>
    <row r="194" spans="1:2" x14ac:dyDescent="0.2">
      <c r="A194" s="59"/>
      <c r="B194" s="59"/>
    </row>
    <row r="195" spans="1:2" x14ac:dyDescent="0.2">
      <c r="A195" s="59"/>
      <c r="B195" s="59"/>
    </row>
    <row r="196" spans="1:2" x14ac:dyDescent="0.2">
      <c r="A196" s="59"/>
      <c r="B196" s="59"/>
    </row>
    <row r="197" spans="1:2" x14ac:dyDescent="0.2">
      <c r="A197" s="59"/>
      <c r="B197" s="59"/>
    </row>
    <row r="198" spans="1:2" x14ac:dyDescent="0.2">
      <c r="A198" s="59"/>
      <c r="B198" s="59"/>
    </row>
    <row r="199" spans="1:2" x14ac:dyDescent="0.2">
      <c r="A199" s="59"/>
      <c r="B199" s="59"/>
    </row>
    <row r="200" spans="1:2" x14ac:dyDescent="0.2">
      <c r="A200" s="59"/>
      <c r="B200" s="59"/>
    </row>
    <row r="201" spans="1:2" x14ac:dyDescent="0.2">
      <c r="A201" s="59"/>
      <c r="B201" s="59"/>
    </row>
    <row r="202" spans="1:2" x14ac:dyDescent="0.2">
      <c r="A202" s="59"/>
      <c r="B202" s="59"/>
    </row>
    <row r="203" spans="1:2" x14ac:dyDescent="0.2">
      <c r="A203" s="59"/>
      <c r="B203" s="59"/>
    </row>
    <row r="204" spans="1:2" x14ac:dyDescent="0.2">
      <c r="A204" s="59"/>
      <c r="B204" s="59"/>
    </row>
    <row r="205" spans="1:2" x14ac:dyDescent="0.2">
      <c r="A205" s="59"/>
      <c r="B205" s="59"/>
    </row>
    <row r="206" spans="1:2" x14ac:dyDescent="0.2">
      <c r="A206" s="59"/>
      <c r="B206" s="59"/>
    </row>
    <row r="207" spans="1:2" x14ac:dyDescent="0.2">
      <c r="A207" s="59"/>
      <c r="B207" s="59"/>
    </row>
    <row r="208" spans="1:2" x14ac:dyDescent="0.2">
      <c r="A208" s="59"/>
      <c r="B208" s="59"/>
    </row>
    <row r="209" spans="1:2" x14ac:dyDescent="0.2">
      <c r="A209" s="59"/>
      <c r="B209" s="59"/>
    </row>
    <row r="210" spans="1:2" x14ac:dyDescent="0.2">
      <c r="A210" s="59"/>
      <c r="B210" s="59"/>
    </row>
    <row r="211" spans="1:2" x14ac:dyDescent="0.2">
      <c r="A211" s="59"/>
      <c r="B211" s="59"/>
    </row>
    <row r="212" spans="1:2" x14ac:dyDescent="0.2">
      <c r="A212" s="59"/>
      <c r="B212" s="59"/>
    </row>
    <row r="213" spans="1:2" x14ac:dyDescent="0.2">
      <c r="A213" s="59"/>
      <c r="B213" s="59"/>
    </row>
    <row r="214" spans="1:2" x14ac:dyDescent="0.2">
      <c r="A214" s="59"/>
      <c r="B214" s="59"/>
    </row>
    <row r="215" spans="1:2" x14ac:dyDescent="0.2">
      <c r="A215" s="59"/>
      <c r="B215" s="59"/>
    </row>
    <row r="216" spans="1:2" x14ac:dyDescent="0.2">
      <c r="A216" s="59"/>
      <c r="B216" s="59"/>
    </row>
    <row r="217" spans="1:2" x14ac:dyDescent="0.2">
      <c r="A217" s="59"/>
      <c r="B217" s="59"/>
    </row>
    <row r="218" spans="1:2" x14ac:dyDescent="0.2">
      <c r="A218" s="59"/>
      <c r="B218" s="59"/>
    </row>
    <row r="219" spans="1:2" x14ac:dyDescent="0.2">
      <c r="A219" s="59"/>
      <c r="B219" s="59"/>
    </row>
    <row r="220" spans="1:2" x14ac:dyDescent="0.2">
      <c r="A220" s="59"/>
      <c r="B220" s="59"/>
    </row>
    <row r="221" spans="1:2" x14ac:dyDescent="0.2">
      <c r="A221" s="59"/>
      <c r="B221" s="59"/>
    </row>
    <row r="222" spans="1:2" x14ac:dyDescent="0.2">
      <c r="A222" s="59"/>
      <c r="B222" s="59"/>
    </row>
    <row r="223" spans="1:2" x14ac:dyDescent="0.2">
      <c r="A223" s="59"/>
      <c r="B223" s="59"/>
    </row>
    <row r="224" spans="1:2" x14ac:dyDescent="0.2">
      <c r="A224" s="59"/>
      <c r="B224" s="59"/>
    </row>
    <row r="225" spans="1:2" x14ac:dyDescent="0.2">
      <c r="A225" s="59"/>
      <c r="B225" s="59"/>
    </row>
    <row r="226" spans="1:2" x14ac:dyDescent="0.2">
      <c r="A226" s="59"/>
      <c r="B226" s="59"/>
    </row>
    <row r="227" spans="1:2" x14ac:dyDescent="0.2">
      <c r="A227" s="59"/>
      <c r="B227" s="59"/>
    </row>
    <row r="228" spans="1:2" x14ac:dyDescent="0.2">
      <c r="A228" s="59"/>
      <c r="B228" s="59"/>
    </row>
    <row r="229" spans="1:2" x14ac:dyDescent="0.2">
      <c r="A229" s="59"/>
      <c r="B229" s="59"/>
    </row>
    <row r="230" spans="1:2" x14ac:dyDescent="0.2">
      <c r="A230" s="59"/>
      <c r="B230" s="59"/>
    </row>
    <row r="231" spans="1:2" x14ac:dyDescent="0.2">
      <c r="A231" s="59"/>
      <c r="B231" s="59"/>
    </row>
    <row r="232" spans="1:2" x14ac:dyDescent="0.2">
      <c r="A232" s="59"/>
      <c r="B232" s="59"/>
    </row>
    <row r="233" spans="1:2" x14ac:dyDescent="0.2">
      <c r="A233" s="59"/>
      <c r="B233" s="59"/>
    </row>
    <row r="234" spans="1:2" x14ac:dyDescent="0.2">
      <c r="A234" s="59"/>
      <c r="B234" s="59"/>
    </row>
    <row r="235" spans="1:2" x14ac:dyDescent="0.2">
      <c r="A235" s="59"/>
      <c r="B235" s="59"/>
    </row>
    <row r="236" spans="1:2" x14ac:dyDescent="0.2">
      <c r="A236" s="59"/>
      <c r="B236" s="59"/>
    </row>
    <row r="237" spans="1:2" x14ac:dyDescent="0.2">
      <c r="A237" s="59"/>
      <c r="B237" s="59"/>
    </row>
    <row r="238" spans="1:2" x14ac:dyDescent="0.2">
      <c r="A238" s="59"/>
      <c r="B238" s="59"/>
    </row>
    <row r="239" spans="1:2" x14ac:dyDescent="0.2">
      <c r="A239" s="59"/>
      <c r="B239" s="59"/>
    </row>
    <row r="240" spans="1:2" x14ac:dyDescent="0.2">
      <c r="A240" s="59"/>
      <c r="B240" s="59"/>
    </row>
    <row r="241" spans="1:2" x14ac:dyDescent="0.2">
      <c r="A241" s="59"/>
      <c r="B241" s="59"/>
    </row>
    <row r="242" spans="1:2" x14ac:dyDescent="0.2">
      <c r="A242" s="59"/>
      <c r="B242" s="59"/>
    </row>
    <row r="243" spans="1:2" x14ac:dyDescent="0.2">
      <c r="A243" s="59"/>
      <c r="B243" s="59"/>
    </row>
    <row r="244" spans="1:2" x14ac:dyDescent="0.2">
      <c r="A244" s="59"/>
      <c r="B244" s="59"/>
    </row>
    <row r="245" spans="1:2" x14ac:dyDescent="0.2">
      <c r="A245" s="59"/>
      <c r="B245" s="59"/>
    </row>
    <row r="246" spans="1:2" x14ac:dyDescent="0.2">
      <c r="A246" s="59"/>
      <c r="B246" s="59"/>
    </row>
    <row r="247" spans="1:2" x14ac:dyDescent="0.2">
      <c r="A247" s="59"/>
      <c r="B247" s="59"/>
    </row>
    <row r="248" spans="1:2" x14ac:dyDescent="0.2">
      <c r="A248" s="59"/>
      <c r="B248" s="59"/>
    </row>
    <row r="249" spans="1:2" x14ac:dyDescent="0.2">
      <c r="A249" s="59"/>
      <c r="B249" s="59"/>
    </row>
    <row r="250" spans="1:2" x14ac:dyDescent="0.2">
      <c r="A250" s="59"/>
      <c r="B250" s="59"/>
    </row>
    <row r="251" spans="1:2" x14ac:dyDescent="0.2">
      <c r="A251" s="59"/>
      <c r="B251" s="59"/>
    </row>
    <row r="252" spans="1:2" x14ac:dyDescent="0.2">
      <c r="A252" s="59"/>
      <c r="B252" s="59"/>
    </row>
    <row r="253" spans="1:2" x14ac:dyDescent="0.2">
      <c r="A253" s="59"/>
      <c r="B253" s="59"/>
    </row>
    <row r="254" spans="1:2" x14ac:dyDescent="0.2">
      <c r="A254" s="59"/>
      <c r="B254" s="59"/>
    </row>
    <row r="255" spans="1:2" x14ac:dyDescent="0.2">
      <c r="A255" s="59"/>
      <c r="B255" s="59"/>
    </row>
    <row r="256" spans="1:2" x14ac:dyDescent="0.2">
      <c r="A256" s="59"/>
      <c r="B256" s="59"/>
    </row>
    <row r="257" spans="1:2" x14ac:dyDescent="0.2">
      <c r="A257" s="59"/>
      <c r="B257" s="59"/>
    </row>
    <row r="258" spans="1:2" x14ac:dyDescent="0.2">
      <c r="A258" s="59"/>
      <c r="B258" s="59"/>
    </row>
    <row r="259" spans="1:2" x14ac:dyDescent="0.2">
      <c r="A259" s="59"/>
      <c r="B259" s="59"/>
    </row>
    <row r="260" spans="1:2" x14ac:dyDescent="0.2">
      <c r="A260" s="59"/>
      <c r="B260" s="59"/>
    </row>
    <row r="261" spans="1:2" x14ac:dyDescent="0.2">
      <c r="A261" s="59"/>
      <c r="B261" s="59"/>
    </row>
    <row r="262" spans="1:2" x14ac:dyDescent="0.2">
      <c r="A262" s="59"/>
      <c r="B262" s="59"/>
    </row>
    <row r="263" spans="1:2" x14ac:dyDescent="0.2">
      <c r="A263" s="59"/>
      <c r="B263" s="59"/>
    </row>
    <row r="264" spans="1:2" x14ac:dyDescent="0.2">
      <c r="A264" s="59"/>
      <c r="B264" s="59"/>
    </row>
    <row r="265" spans="1:2" x14ac:dyDescent="0.2">
      <c r="A265" s="59"/>
      <c r="B265" s="59"/>
    </row>
    <row r="266" spans="1:2" x14ac:dyDescent="0.2">
      <c r="A266" s="59"/>
      <c r="B266" s="59"/>
    </row>
    <row r="267" spans="1:2" x14ac:dyDescent="0.2">
      <c r="A267" s="59"/>
      <c r="B267" s="59"/>
    </row>
    <row r="268" spans="1:2" x14ac:dyDescent="0.2">
      <c r="A268" s="59"/>
      <c r="B268" s="59"/>
    </row>
    <row r="269" spans="1:2" x14ac:dyDescent="0.2">
      <c r="A269" s="59"/>
      <c r="B269" s="59"/>
    </row>
    <row r="270" spans="1:2" x14ac:dyDescent="0.2">
      <c r="A270" s="59"/>
      <c r="B270" s="59"/>
    </row>
    <row r="271" spans="1:2" x14ac:dyDescent="0.2">
      <c r="A271" s="59"/>
      <c r="B271" s="59"/>
    </row>
    <row r="272" spans="1:2" x14ac:dyDescent="0.2">
      <c r="A272" s="59"/>
      <c r="B272" s="59"/>
    </row>
    <row r="273" spans="1:2" x14ac:dyDescent="0.2">
      <c r="A273" s="59"/>
      <c r="B273" s="59"/>
    </row>
    <row r="274" spans="1:2" x14ac:dyDescent="0.2">
      <c r="A274" s="59"/>
      <c r="B274" s="59"/>
    </row>
    <row r="275" spans="1:2" x14ac:dyDescent="0.2">
      <c r="A275" s="59"/>
      <c r="B275" s="59"/>
    </row>
    <row r="276" spans="1:2" x14ac:dyDescent="0.2">
      <c r="A276" s="59"/>
      <c r="B276" s="59"/>
    </row>
    <row r="277" spans="1:2" x14ac:dyDescent="0.2">
      <c r="A277" s="59"/>
      <c r="B277" s="59"/>
    </row>
    <row r="278" spans="1:2" x14ac:dyDescent="0.2">
      <c r="A278" s="59"/>
      <c r="B278" s="59"/>
    </row>
    <row r="279" spans="1:2" x14ac:dyDescent="0.2">
      <c r="A279" s="59"/>
      <c r="B279" s="59"/>
    </row>
    <row r="280" spans="1:2" x14ac:dyDescent="0.2">
      <c r="A280" s="59"/>
      <c r="B280" s="59"/>
    </row>
    <row r="281" spans="1:2" x14ac:dyDescent="0.2">
      <c r="A281" s="59"/>
      <c r="B281" s="59"/>
    </row>
    <row r="282" spans="1:2" x14ac:dyDescent="0.2">
      <c r="A282" s="59"/>
      <c r="B282" s="59"/>
    </row>
    <row r="283" spans="1:2" x14ac:dyDescent="0.2">
      <c r="A283" s="59"/>
      <c r="B283" s="59"/>
    </row>
    <row r="284" spans="1:2" x14ac:dyDescent="0.2">
      <c r="A284" s="59"/>
      <c r="B284" s="59"/>
    </row>
    <row r="285" spans="1:2" x14ac:dyDescent="0.2">
      <c r="A285" s="59"/>
      <c r="B285" s="59"/>
    </row>
    <row r="286" spans="1:2" x14ac:dyDescent="0.2">
      <c r="A286" s="59"/>
      <c r="B286" s="59"/>
    </row>
    <row r="287" spans="1:2" x14ac:dyDescent="0.2">
      <c r="A287" s="59"/>
      <c r="B287" s="59"/>
    </row>
    <row r="288" spans="1:2" x14ac:dyDescent="0.2">
      <c r="A288" s="59"/>
      <c r="B288" s="59"/>
    </row>
    <row r="289" spans="1:2" x14ac:dyDescent="0.2">
      <c r="A289" s="59"/>
      <c r="B289" s="59"/>
    </row>
    <row r="290" spans="1:2" x14ac:dyDescent="0.2">
      <c r="A290" s="59"/>
      <c r="B290" s="59"/>
    </row>
    <row r="291" spans="1:2" x14ac:dyDescent="0.2">
      <c r="A291" s="59"/>
      <c r="B291" s="59"/>
    </row>
    <row r="292" spans="1:2" x14ac:dyDescent="0.2">
      <c r="A292" s="59"/>
      <c r="B292" s="59"/>
    </row>
    <row r="293" spans="1:2" x14ac:dyDescent="0.2">
      <c r="A293" s="59"/>
      <c r="B293" s="59"/>
    </row>
    <row r="294" spans="1:2" x14ac:dyDescent="0.2">
      <c r="A294" s="59"/>
      <c r="B294" s="59"/>
    </row>
    <row r="295" spans="1:2" x14ac:dyDescent="0.2">
      <c r="A295" s="59"/>
      <c r="B295" s="59"/>
    </row>
    <row r="296" spans="1:2" x14ac:dyDescent="0.2">
      <c r="A296" s="59"/>
      <c r="B296" s="59"/>
    </row>
    <row r="297" spans="1:2" x14ac:dyDescent="0.2">
      <c r="A297" s="59"/>
      <c r="B297" s="59"/>
    </row>
    <row r="298" spans="1:2" x14ac:dyDescent="0.2">
      <c r="A298" s="59"/>
      <c r="B298" s="59"/>
    </row>
    <row r="299" spans="1:2" x14ac:dyDescent="0.2">
      <c r="A299" s="59"/>
      <c r="B299" s="59"/>
    </row>
    <row r="300" spans="1:2" x14ac:dyDescent="0.2">
      <c r="A300" s="59"/>
      <c r="B300" s="59"/>
    </row>
    <row r="301" spans="1:2" x14ac:dyDescent="0.2">
      <c r="A301" s="59"/>
      <c r="B301" s="59"/>
    </row>
    <row r="302" spans="1:2" x14ac:dyDescent="0.2">
      <c r="A302" s="59"/>
      <c r="B302" s="59"/>
    </row>
    <row r="303" spans="1:2" x14ac:dyDescent="0.2">
      <c r="A303" s="59"/>
      <c r="B303" s="59"/>
    </row>
    <row r="304" spans="1:2" x14ac:dyDescent="0.2">
      <c r="A304" s="59"/>
      <c r="B304" s="59"/>
    </row>
    <row r="305" spans="1:2" x14ac:dyDescent="0.2">
      <c r="A305" s="59"/>
      <c r="B305" s="59"/>
    </row>
    <row r="306" spans="1:2" x14ac:dyDescent="0.2">
      <c r="A306" s="59"/>
      <c r="B306" s="59"/>
    </row>
    <row r="307" spans="1:2" x14ac:dyDescent="0.2">
      <c r="A307" s="59"/>
      <c r="B307" s="59"/>
    </row>
    <row r="308" spans="1:2" x14ac:dyDescent="0.2">
      <c r="A308" s="59"/>
      <c r="B308" s="59"/>
    </row>
    <row r="309" spans="1:2" x14ac:dyDescent="0.2">
      <c r="A309" s="59"/>
      <c r="B309" s="59"/>
    </row>
    <row r="310" spans="1:2" x14ac:dyDescent="0.2">
      <c r="A310" s="59"/>
      <c r="B310" s="59"/>
    </row>
    <row r="311" spans="1:2" x14ac:dyDescent="0.2">
      <c r="A311" s="59"/>
      <c r="B311" s="59"/>
    </row>
    <row r="312" spans="1:2" x14ac:dyDescent="0.2">
      <c r="A312" s="59"/>
      <c r="B312" s="59"/>
    </row>
    <row r="313" spans="1:2" x14ac:dyDescent="0.2">
      <c r="A313" s="59"/>
      <c r="B313" s="59"/>
    </row>
    <row r="314" spans="1:2" x14ac:dyDescent="0.2">
      <c r="A314" s="59"/>
      <c r="B314" s="59"/>
    </row>
    <row r="315" spans="1:2" x14ac:dyDescent="0.2">
      <c r="A315" s="59"/>
      <c r="B315" s="59"/>
    </row>
    <row r="316" spans="1:2" x14ac:dyDescent="0.2">
      <c r="A316" s="59"/>
      <c r="B316" s="59"/>
    </row>
    <row r="317" spans="1:2" x14ac:dyDescent="0.2">
      <c r="A317" s="59"/>
      <c r="B317" s="59"/>
    </row>
    <row r="318" spans="1:2" x14ac:dyDescent="0.2">
      <c r="A318" s="59"/>
      <c r="B318" s="59"/>
    </row>
    <row r="319" spans="1:2" x14ac:dyDescent="0.2">
      <c r="A319" s="59"/>
      <c r="B319" s="59"/>
    </row>
    <row r="320" spans="1:2" x14ac:dyDescent="0.2">
      <c r="A320" s="59"/>
      <c r="B320" s="59"/>
    </row>
    <row r="321" spans="1:2" x14ac:dyDescent="0.2">
      <c r="A321" s="59"/>
      <c r="B321" s="59"/>
    </row>
    <row r="322" spans="1:2" x14ac:dyDescent="0.2">
      <c r="A322" s="59"/>
      <c r="B322" s="59"/>
    </row>
    <row r="323" spans="1:2" x14ac:dyDescent="0.2">
      <c r="A323" s="59"/>
      <c r="B323" s="59"/>
    </row>
    <row r="324" spans="1:2" x14ac:dyDescent="0.2">
      <c r="A324" s="59"/>
      <c r="B324" s="59"/>
    </row>
    <row r="325" spans="1:2" x14ac:dyDescent="0.2">
      <c r="A325" s="59"/>
      <c r="B325" s="59"/>
    </row>
    <row r="326" spans="1:2" x14ac:dyDescent="0.2">
      <c r="A326" s="59"/>
      <c r="B326" s="59"/>
    </row>
    <row r="327" spans="1:2" x14ac:dyDescent="0.2">
      <c r="A327" s="59"/>
      <c r="B327" s="59"/>
    </row>
    <row r="328" spans="1:2" x14ac:dyDescent="0.2">
      <c r="A328" s="59"/>
      <c r="B328" s="59"/>
    </row>
    <row r="329" spans="1:2" x14ac:dyDescent="0.2">
      <c r="A329" s="59"/>
      <c r="B329" s="59"/>
    </row>
    <row r="330" spans="1:2" x14ac:dyDescent="0.2">
      <c r="A330" s="59"/>
      <c r="B330" s="59"/>
    </row>
    <row r="331" spans="1:2" x14ac:dyDescent="0.2">
      <c r="A331" s="59"/>
      <c r="B331" s="59"/>
    </row>
    <row r="332" spans="1:2" x14ac:dyDescent="0.2">
      <c r="A332" s="59"/>
      <c r="B332" s="59"/>
    </row>
    <row r="333" spans="1:2" x14ac:dyDescent="0.2">
      <c r="A333" s="59"/>
      <c r="B333" s="59"/>
    </row>
    <row r="334" spans="1:2" x14ac:dyDescent="0.2">
      <c r="A334" s="59"/>
      <c r="B334" s="59"/>
    </row>
    <row r="335" spans="1:2" x14ac:dyDescent="0.2">
      <c r="A335" s="59"/>
      <c r="B335" s="59"/>
    </row>
    <row r="336" spans="1:2" x14ac:dyDescent="0.2">
      <c r="A336" s="59"/>
      <c r="B336" s="59"/>
    </row>
    <row r="337" spans="1:2" x14ac:dyDescent="0.2">
      <c r="A337" s="59"/>
      <c r="B337" s="59"/>
    </row>
    <row r="338" spans="1:2" x14ac:dyDescent="0.2">
      <c r="A338" s="59"/>
      <c r="B338" s="59"/>
    </row>
    <row r="339" spans="1:2" x14ac:dyDescent="0.2">
      <c r="A339" s="59"/>
      <c r="B339" s="59"/>
    </row>
    <row r="340" spans="1:2" x14ac:dyDescent="0.2">
      <c r="A340" s="59"/>
      <c r="B340" s="59"/>
    </row>
    <row r="341" spans="1:2" x14ac:dyDescent="0.2">
      <c r="A341" s="59"/>
      <c r="B341" s="59"/>
    </row>
    <row r="342" spans="1:2" x14ac:dyDescent="0.2">
      <c r="A342" s="59"/>
      <c r="B342" s="59"/>
    </row>
    <row r="343" spans="1:2" x14ac:dyDescent="0.2">
      <c r="A343" s="59"/>
      <c r="B343" s="59"/>
    </row>
    <row r="344" spans="1:2" x14ac:dyDescent="0.2">
      <c r="A344" s="59"/>
      <c r="B344" s="59"/>
    </row>
    <row r="345" spans="1:2" x14ac:dyDescent="0.2">
      <c r="A345" s="59"/>
      <c r="B345" s="59"/>
    </row>
    <row r="346" spans="1:2" x14ac:dyDescent="0.2">
      <c r="A346" s="59"/>
      <c r="B346" s="59"/>
    </row>
    <row r="347" spans="1:2" x14ac:dyDescent="0.2">
      <c r="A347" s="59"/>
      <c r="B347" s="59"/>
    </row>
    <row r="348" spans="1:2" x14ac:dyDescent="0.2">
      <c r="A348" s="59"/>
      <c r="B348" s="59"/>
    </row>
    <row r="349" spans="1:2" x14ac:dyDescent="0.2">
      <c r="A349" s="59"/>
      <c r="B349" s="59"/>
    </row>
    <row r="350" spans="1:2" x14ac:dyDescent="0.2">
      <c r="A350" s="59"/>
      <c r="B350" s="59"/>
    </row>
    <row r="351" spans="1:2" x14ac:dyDescent="0.2">
      <c r="A351" s="59"/>
      <c r="B351" s="59"/>
    </row>
    <row r="352" spans="1:2" x14ac:dyDescent="0.2">
      <c r="A352" s="59"/>
      <c r="B352" s="59"/>
    </row>
    <row r="353" spans="1:2" x14ac:dyDescent="0.2">
      <c r="A353" s="59"/>
      <c r="B353" s="59"/>
    </row>
    <row r="354" spans="1:2" x14ac:dyDescent="0.2">
      <c r="A354" s="59"/>
      <c r="B354" s="59"/>
    </row>
    <row r="355" spans="1:2" x14ac:dyDescent="0.2">
      <c r="A355" s="59"/>
      <c r="B355" s="59"/>
    </row>
    <row r="356" spans="1:2" x14ac:dyDescent="0.2">
      <c r="A356" s="59"/>
      <c r="B356" s="59"/>
    </row>
    <row r="357" spans="1:2" x14ac:dyDescent="0.2">
      <c r="A357" s="59"/>
      <c r="B357" s="59"/>
    </row>
    <row r="358" spans="1:2" x14ac:dyDescent="0.2">
      <c r="A358" s="59"/>
      <c r="B358" s="59"/>
    </row>
    <row r="359" spans="1:2" x14ac:dyDescent="0.2">
      <c r="A359" s="59"/>
      <c r="B359" s="59"/>
    </row>
    <row r="360" spans="1:2" x14ac:dyDescent="0.2">
      <c r="A360" s="59"/>
      <c r="B360" s="59"/>
    </row>
    <row r="361" spans="1:2" x14ac:dyDescent="0.2">
      <c r="A361" s="59"/>
      <c r="B361" s="59"/>
    </row>
    <row r="362" spans="1:2" x14ac:dyDescent="0.2">
      <c r="A362" s="59"/>
      <c r="B362" s="59"/>
    </row>
    <row r="363" spans="1:2" x14ac:dyDescent="0.2">
      <c r="A363" s="59"/>
      <c r="B363" s="59"/>
    </row>
    <row r="364" spans="1:2" x14ac:dyDescent="0.2">
      <c r="A364" s="59"/>
      <c r="B364" s="59"/>
    </row>
    <row r="365" spans="1:2" x14ac:dyDescent="0.2">
      <c r="A365" s="59"/>
      <c r="B365" s="59"/>
    </row>
    <row r="366" spans="1:2" x14ac:dyDescent="0.2">
      <c r="A366" s="59"/>
      <c r="B366" s="59"/>
    </row>
    <row r="367" spans="1:2" x14ac:dyDescent="0.2">
      <c r="A367" s="59"/>
      <c r="B367" s="59"/>
    </row>
    <row r="368" spans="1:2" x14ac:dyDescent="0.2">
      <c r="A368" s="59"/>
      <c r="B368" s="59"/>
    </row>
    <row r="369" spans="1:2" x14ac:dyDescent="0.2">
      <c r="A369" s="59"/>
      <c r="B369" s="59"/>
    </row>
    <row r="370" spans="1:2" x14ac:dyDescent="0.2">
      <c r="A370" s="59"/>
      <c r="B370" s="59"/>
    </row>
    <row r="371" spans="1:2" x14ac:dyDescent="0.2">
      <c r="A371" s="59"/>
      <c r="B371" s="59"/>
    </row>
    <row r="372" spans="1:2" x14ac:dyDescent="0.2">
      <c r="A372" s="59"/>
      <c r="B372" s="59"/>
    </row>
    <row r="373" spans="1:2" x14ac:dyDescent="0.2">
      <c r="A373" s="59"/>
      <c r="B373" s="59"/>
    </row>
    <row r="374" spans="1:2" x14ac:dyDescent="0.2">
      <c r="A374" s="59"/>
      <c r="B374" s="59"/>
    </row>
    <row r="375" spans="1:2" x14ac:dyDescent="0.2">
      <c r="A375" s="59"/>
      <c r="B375" s="59"/>
    </row>
    <row r="376" spans="1:2" x14ac:dyDescent="0.2">
      <c r="A376" s="59"/>
      <c r="B376" s="59"/>
    </row>
    <row r="377" spans="1:2" x14ac:dyDescent="0.2">
      <c r="A377" s="59"/>
      <c r="B377" s="59"/>
    </row>
    <row r="378" spans="1:2" x14ac:dyDescent="0.2">
      <c r="A378" s="59"/>
      <c r="B378" s="59"/>
    </row>
    <row r="379" spans="1:2" x14ac:dyDescent="0.2">
      <c r="A379" s="59"/>
      <c r="B379" s="59"/>
    </row>
    <row r="380" spans="1:2" x14ac:dyDescent="0.2">
      <c r="A380" s="59"/>
      <c r="B380" s="59"/>
    </row>
    <row r="381" spans="1:2" x14ac:dyDescent="0.2">
      <c r="A381" s="59"/>
      <c r="B381" s="59"/>
    </row>
    <row r="382" spans="1:2" x14ac:dyDescent="0.2">
      <c r="A382" s="59"/>
      <c r="B382" s="59"/>
    </row>
    <row r="383" spans="1:2" x14ac:dyDescent="0.2">
      <c r="A383" s="59"/>
      <c r="B383" s="59"/>
    </row>
    <row r="384" spans="1:2" x14ac:dyDescent="0.2">
      <c r="A384" s="59"/>
      <c r="B384" s="59"/>
    </row>
    <row r="385" spans="1:2" x14ac:dyDescent="0.2">
      <c r="A385" s="59"/>
      <c r="B385" s="59"/>
    </row>
    <row r="386" spans="1:2" x14ac:dyDescent="0.2">
      <c r="A386" s="59"/>
      <c r="B386" s="59"/>
    </row>
    <row r="387" spans="1:2" x14ac:dyDescent="0.2">
      <c r="A387" s="59"/>
      <c r="B387" s="59"/>
    </row>
    <row r="388" spans="1:2" x14ac:dyDescent="0.2">
      <c r="A388" s="59"/>
      <c r="B388" s="59"/>
    </row>
    <row r="389" spans="1:2" x14ac:dyDescent="0.2">
      <c r="A389" s="59"/>
      <c r="B389" s="59"/>
    </row>
    <row r="390" spans="1:2" x14ac:dyDescent="0.2">
      <c r="A390" s="59"/>
      <c r="B390" s="59"/>
    </row>
    <row r="391" spans="1:2" x14ac:dyDescent="0.2">
      <c r="A391" s="59"/>
      <c r="B391" s="59"/>
    </row>
    <row r="392" spans="1:2" x14ac:dyDescent="0.2">
      <c r="A392" s="59"/>
      <c r="B392" s="59"/>
    </row>
    <row r="393" spans="1:2" x14ac:dyDescent="0.2">
      <c r="A393" s="59"/>
      <c r="B393" s="59"/>
    </row>
    <row r="394" spans="1:2" x14ac:dyDescent="0.2">
      <c r="A394" s="59"/>
      <c r="B394" s="59"/>
    </row>
    <row r="395" spans="1:2" x14ac:dyDescent="0.2">
      <c r="A395" s="59"/>
      <c r="B395" s="59"/>
    </row>
    <row r="396" spans="1:2" x14ac:dyDescent="0.2">
      <c r="A396" s="59"/>
      <c r="B396" s="59"/>
    </row>
    <row r="397" spans="1:2" x14ac:dyDescent="0.2">
      <c r="A397" s="59"/>
      <c r="B397" s="59"/>
    </row>
    <row r="398" spans="1:2" x14ac:dyDescent="0.2">
      <c r="A398" s="59"/>
      <c r="B398" s="59"/>
    </row>
    <row r="399" spans="1:2" x14ac:dyDescent="0.2">
      <c r="A399" s="59"/>
      <c r="B399" s="59"/>
    </row>
    <row r="400" spans="1:2" x14ac:dyDescent="0.2">
      <c r="A400" s="59"/>
      <c r="B400" s="59"/>
    </row>
    <row r="401" spans="1:2" x14ac:dyDescent="0.2">
      <c r="A401" s="59"/>
      <c r="B401" s="59"/>
    </row>
    <row r="402" spans="1:2" x14ac:dyDescent="0.2">
      <c r="A402" s="59"/>
      <c r="B402" s="59"/>
    </row>
    <row r="403" spans="1:2" x14ac:dyDescent="0.2">
      <c r="A403" s="59"/>
      <c r="B403" s="59"/>
    </row>
    <row r="404" spans="1:2" x14ac:dyDescent="0.2">
      <c r="A404" s="59"/>
      <c r="B404" s="59"/>
    </row>
    <row r="405" spans="1:2" x14ac:dyDescent="0.2">
      <c r="A405" s="59"/>
      <c r="B405" s="59"/>
    </row>
    <row r="406" spans="1:2" x14ac:dyDescent="0.2">
      <c r="A406" s="59"/>
      <c r="B406" s="59"/>
    </row>
    <row r="407" spans="1:2" x14ac:dyDescent="0.2">
      <c r="A407" s="59"/>
      <c r="B407" s="59"/>
    </row>
    <row r="408" spans="1:2" x14ac:dyDescent="0.2">
      <c r="A408" s="59"/>
      <c r="B408" s="59"/>
    </row>
    <row r="409" spans="1:2" x14ac:dyDescent="0.2">
      <c r="A409" s="59"/>
      <c r="B409" s="59"/>
    </row>
    <row r="410" spans="1:2" x14ac:dyDescent="0.2">
      <c r="A410" s="59"/>
      <c r="B410" s="59"/>
    </row>
    <row r="411" spans="1:2" x14ac:dyDescent="0.2">
      <c r="A411" s="59"/>
      <c r="B411" s="59"/>
    </row>
    <row r="412" spans="1:2" x14ac:dyDescent="0.2">
      <c r="A412" s="59"/>
      <c r="B412" s="59"/>
    </row>
    <row r="413" spans="1:2" x14ac:dyDescent="0.2">
      <c r="A413" s="59"/>
      <c r="B413" s="59"/>
    </row>
    <row r="414" spans="1:2" x14ac:dyDescent="0.2">
      <c r="A414" s="59"/>
      <c r="B414" s="59"/>
    </row>
    <row r="415" spans="1:2" x14ac:dyDescent="0.2">
      <c r="A415" s="59"/>
      <c r="B415" s="59"/>
    </row>
    <row r="416" spans="1:2" x14ac:dyDescent="0.2">
      <c r="A416" s="59"/>
      <c r="B416" s="59"/>
    </row>
    <row r="417" spans="1:2" x14ac:dyDescent="0.2">
      <c r="A417" s="59"/>
      <c r="B417" s="59"/>
    </row>
    <row r="418" spans="1:2" x14ac:dyDescent="0.2">
      <c r="A418" s="59"/>
      <c r="B418" s="59"/>
    </row>
    <row r="419" spans="1:2" x14ac:dyDescent="0.2">
      <c r="A419" s="59"/>
      <c r="B419" s="59"/>
    </row>
    <row r="420" spans="1:2" x14ac:dyDescent="0.2">
      <c r="A420" s="59"/>
      <c r="B420" s="59"/>
    </row>
    <row r="421" spans="1:2" x14ac:dyDescent="0.2">
      <c r="A421" s="59"/>
      <c r="B421" s="59"/>
    </row>
    <row r="422" spans="1:2" x14ac:dyDescent="0.2">
      <c r="A422" s="59"/>
      <c r="B422" s="59"/>
    </row>
    <row r="423" spans="1:2" x14ac:dyDescent="0.2">
      <c r="A423" s="59"/>
      <c r="B423" s="59"/>
    </row>
    <row r="424" spans="1:2" x14ac:dyDescent="0.2">
      <c r="A424" s="59"/>
      <c r="B424" s="59"/>
    </row>
    <row r="425" spans="1:2" x14ac:dyDescent="0.2">
      <c r="A425" s="59"/>
      <c r="B425" s="59"/>
    </row>
    <row r="426" spans="1:2" x14ac:dyDescent="0.2">
      <c r="A426" s="59"/>
      <c r="B426" s="59"/>
    </row>
    <row r="427" spans="1:2" x14ac:dyDescent="0.2">
      <c r="A427" s="59"/>
      <c r="B427" s="59"/>
    </row>
    <row r="428" spans="1:2" x14ac:dyDescent="0.2">
      <c r="A428" s="59"/>
      <c r="B428" s="59"/>
    </row>
    <row r="429" spans="1:2" x14ac:dyDescent="0.2">
      <c r="A429" s="59"/>
      <c r="B429" s="59"/>
    </row>
    <row r="430" spans="1:2" x14ac:dyDescent="0.2">
      <c r="A430" s="59"/>
      <c r="B430" s="59"/>
    </row>
    <row r="431" spans="1:2" x14ac:dyDescent="0.2">
      <c r="A431" s="59"/>
      <c r="B431" s="59"/>
    </row>
    <row r="432" spans="1:2" x14ac:dyDescent="0.2">
      <c r="A432" s="59"/>
      <c r="B432" s="59"/>
    </row>
    <row r="433" spans="1:2" x14ac:dyDescent="0.2">
      <c r="A433" s="59"/>
      <c r="B433" s="59"/>
    </row>
    <row r="434" spans="1:2" x14ac:dyDescent="0.2">
      <c r="A434" s="59"/>
      <c r="B434" s="59"/>
    </row>
    <row r="435" spans="1:2" x14ac:dyDescent="0.2">
      <c r="A435" s="59"/>
      <c r="B435" s="59"/>
    </row>
    <row r="436" spans="1:2" x14ac:dyDescent="0.2">
      <c r="A436" s="59"/>
      <c r="B436" s="59"/>
    </row>
    <row r="437" spans="1:2" x14ac:dyDescent="0.2">
      <c r="A437" s="59"/>
      <c r="B437" s="59"/>
    </row>
    <row r="438" spans="1:2" x14ac:dyDescent="0.2">
      <c r="A438" s="59"/>
      <c r="B438" s="59"/>
    </row>
    <row r="439" spans="1:2" x14ac:dyDescent="0.2">
      <c r="A439" s="59"/>
      <c r="B439" s="59"/>
    </row>
    <row r="440" spans="1:2" x14ac:dyDescent="0.2">
      <c r="A440" s="59"/>
      <c r="B440" s="59"/>
    </row>
    <row r="441" spans="1:2" x14ac:dyDescent="0.2">
      <c r="A441" s="59"/>
      <c r="B441" s="59"/>
    </row>
    <row r="442" spans="1:2" x14ac:dyDescent="0.2">
      <c r="A442" s="59"/>
      <c r="B442" s="59"/>
    </row>
    <row r="443" spans="1:2" x14ac:dyDescent="0.2">
      <c r="A443" s="59"/>
      <c r="B443" s="59"/>
    </row>
    <row r="444" spans="1:2" x14ac:dyDescent="0.2">
      <c r="A444" s="59"/>
      <c r="B444" s="59"/>
    </row>
    <row r="445" spans="1:2" x14ac:dyDescent="0.2">
      <c r="A445" s="59"/>
      <c r="B445" s="59"/>
    </row>
    <row r="446" spans="1:2" x14ac:dyDescent="0.2">
      <c r="A446" s="59"/>
      <c r="B446" s="59"/>
    </row>
    <row r="447" spans="1:2" x14ac:dyDescent="0.2">
      <c r="A447" s="59"/>
      <c r="B447" s="59"/>
    </row>
    <row r="448" spans="1:2" x14ac:dyDescent="0.2">
      <c r="A448" s="59"/>
      <c r="B448" s="59"/>
    </row>
    <row r="449" spans="1:2" x14ac:dyDescent="0.2">
      <c r="A449" s="59"/>
      <c r="B449" s="59"/>
    </row>
    <row r="450" spans="1:2" x14ac:dyDescent="0.2">
      <c r="A450" s="59"/>
      <c r="B450" s="59"/>
    </row>
    <row r="451" spans="1:2" x14ac:dyDescent="0.2">
      <c r="A451" s="59"/>
      <c r="B451" s="59"/>
    </row>
    <row r="452" spans="1:2" x14ac:dyDescent="0.2">
      <c r="A452" s="59"/>
      <c r="B452" s="59"/>
    </row>
    <row r="453" spans="1:2" x14ac:dyDescent="0.2">
      <c r="A453" s="59"/>
      <c r="B453" s="59"/>
    </row>
    <row r="454" spans="1:2" x14ac:dyDescent="0.2">
      <c r="A454" s="59"/>
      <c r="B454" s="59"/>
    </row>
    <row r="455" spans="1:2" x14ac:dyDescent="0.2">
      <c r="A455" s="59"/>
      <c r="B455" s="59"/>
    </row>
    <row r="456" spans="1:2" x14ac:dyDescent="0.2">
      <c r="A456" s="59"/>
      <c r="B456" s="59"/>
    </row>
    <row r="457" spans="1:2" x14ac:dyDescent="0.2">
      <c r="A457" s="59"/>
      <c r="B457" s="59"/>
    </row>
    <row r="458" spans="1:2" x14ac:dyDescent="0.2">
      <c r="A458" s="59"/>
      <c r="B458" s="59"/>
    </row>
    <row r="459" spans="1:2" x14ac:dyDescent="0.2">
      <c r="A459" s="59"/>
      <c r="B459" s="59"/>
    </row>
    <row r="460" spans="1:2" x14ac:dyDescent="0.2">
      <c r="A460" s="59"/>
      <c r="B460" s="59"/>
    </row>
    <row r="461" spans="1:2" x14ac:dyDescent="0.2">
      <c r="A461" s="59"/>
      <c r="B461" s="59"/>
    </row>
    <row r="462" spans="1:2" x14ac:dyDescent="0.2">
      <c r="A462" s="59"/>
      <c r="B462" s="59"/>
    </row>
    <row r="463" spans="1:2" x14ac:dyDescent="0.2">
      <c r="A463" s="59"/>
      <c r="B463" s="59"/>
    </row>
    <row r="464" spans="1:2" x14ac:dyDescent="0.2">
      <c r="A464" s="59"/>
      <c r="B464" s="59"/>
    </row>
    <row r="465" spans="1:2" x14ac:dyDescent="0.2">
      <c r="A465" s="59"/>
      <c r="B465" s="59"/>
    </row>
    <row r="466" spans="1:2" x14ac:dyDescent="0.2">
      <c r="A466" s="59"/>
      <c r="B466" s="59"/>
    </row>
    <row r="467" spans="1:2" x14ac:dyDescent="0.2">
      <c r="A467" s="59"/>
      <c r="B467" s="59"/>
    </row>
    <row r="468" spans="1:2" x14ac:dyDescent="0.2">
      <c r="A468" s="59"/>
      <c r="B468" s="59"/>
    </row>
    <row r="469" spans="1:2" x14ac:dyDescent="0.2">
      <c r="A469" s="59"/>
      <c r="B469" s="59"/>
    </row>
    <row r="470" spans="1:2" x14ac:dyDescent="0.2">
      <c r="A470" s="59"/>
      <c r="B470" s="59"/>
    </row>
    <row r="471" spans="1:2" x14ac:dyDescent="0.2">
      <c r="A471" s="59"/>
      <c r="B471" s="59"/>
    </row>
    <row r="472" spans="1:2" x14ac:dyDescent="0.2">
      <c r="A472" s="59"/>
      <c r="B472" s="59"/>
    </row>
    <row r="473" spans="1:2" x14ac:dyDescent="0.2">
      <c r="A473" s="59"/>
      <c r="B473" s="59"/>
    </row>
    <row r="474" spans="1:2" x14ac:dyDescent="0.2">
      <c r="A474" s="59"/>
      <c r="B474" s="59"/>
    </row>
    <row r="475" spans="1:2" x14ac:dyDescent="0.2">
      <c r="A475" s="59"/>
      <c r="B475" s="59"/>
    </row>
    <row r="476" spans="1:2" x14ac:dyDescent="0.2">
      <c r="A476" s="59"/>
      <c r="B476" s="59"/>
    </row>
    <row r="477" spans="1:2" x14ac:dyDescent="0.2">
      <c r="A477" s="59"/>
      <c r="B477" s="59"/>
    </row>
    <row r="478" spans="1:2" x14ac:dyDescent="0.2">
      <c r="A478" s="59"/>
      <c r="B478" s="59"/>
    </row>
    <row r="479" spans="1:2" x14ac:dyDescent="0.2">
      <c r="A479" s="59"/>
      <c r="B479" s="59"/>
    </row>
    <row r="480" spans="1:2" x14ac:dyDescent="0.2">
      <c r="A480" s="59"/>
      <c r="B480" s="59"/>
    </row>
    <row r="481" spans="1:2" x14ac:dyDescent="0.2">
      <c r="A481" s="59"/>
      <c r="B481" s="59"/>
    </row>
    <row r="482" spans="1:2" x14ac:dyDescent="0.2">
      <c r="A482" s="59"/>
      <c r="B482" s="59"/>
    </row>
    <row r="483" spans="1:2" x14ac:dyDescent="0.2">
      <c r="A483" s="59"/>
      <c r="B483" s="59"/>
    </row>
    <row r="484" spans="1:2" x14ac:dyDescent="0.2">
      <c r="A484" s="59"/>
      <c r="B484" s="59"/>
    </row>
    <row r="485" spans="1:2" x14ac:dyDescent="0.2">
      <c r="A485" s="59"/>
      <c r="B485" s="59"/>
    </row>
    <row r="486" spans="1:2" x14ac:dyDescent="0.2">
      <c r="A486" s="59"/>
      <c r="B486" s="59"/>
    </row>
    <row r="487" spans="1:2" x14ac:dyDescent="0.2">
      <c r="A487" s="59"/>
      <c r="B487" s="59"/>
    </row>
    <row r="488" spans="1:2" x14ac:dyDescent="0.2">
      <c r="A488" s="59"/>
      <c r="B488" s="59"/>
    </row>
    <row r="489" spans="1:2" x14ac:dyDescent="0.2">
      <c r="A489" s="59"/>
      <c r="B489" s="59"/>
    </row>
    <row r="490" spans="1:2" x14ac:dyDescent="0.2">
      <c r="A490" s="59"/>
      <c r="B490" s="59"/>
    </row>
    <row r="491" spans="1:2" x14ac:dyDescent="0.2">
      <c r="A491" s="59"/>
      <c r="B491" s="59"/>
    </row>
    <row r="492" spans="1:2" x14ac:dyDescent="0.2">
      <c r="A492" s="59"/>
      <c r="B492" s="59"/>
    </row>
    <row r="493" spans="1:2" x14ac:dyDescent="0.2">
      <c r="A493" s="59"/>
      <c r="B493" s="59"/>
    </row>
    <row r="494" spans="1:2" x14ac:dyDescent="0.2">
      <c r="A494" s="59"/>
      <c r="B494" s="59"/>
    </row>
    <row r="495" spans="1:2" x14ac:dyDescent="0.2">
      <c r="A495" s="59"/>
      <c r="B495" s="59"/>
    </row>
    <row r="496" spans="1:2" x14ac:dyDescent="0.2">
      <c r="A496" s="59"/>
      <c r="B496" s="59"/>
    </row>
    <row r="497" spans="1:2" x14ac:dyDescent="0.2">
      <c r="A497" s="59"/>
      <c r="B497" s="59"/>
    </row>
    <row r="498" spans="1:2" x14ac:dyDescent="0.2">
      <c r="A498" s="59"/>
      <c r="B498" s="59"/>
    </row>
    <row r="499" spans="1:2" x14ac:dyDescent="0.2">
      <c r="A499" s="59"/>
      <c r="B499" s="59"/>
    </row>
    <row r="500" spans="1:2" x14ac:dyDescent="0.2">
      <c r="A500" s="59"/>
      <c r="B500" s="59"/>
    </row>
    <row r="501" spans="1:2" x14ac:dyDescent="0.2">
      <c r="A501" s="59"/>
      <c r="B501" s="59"/>
    </row>
    <row r="502" spans="1:2" x14ac:dyDescent="0.2">
      <c r="A502" s="59"/>
      <c r="B502" s="59"/>
    </row>
    <row r="503" spans="1:2" x14ac:dyDescent="0.2">
      <c r="A503" s="59"/>
      <c r="B503" s="59"/>
    </row>
    <row r="504" spans="1:2" x14ac:dyDescent="0.2">
      <c r="A504" s="59"/>
      <c r="B504" s="59"/>
    </row>
    <row r="505" spans="1:2" x14ac:dyDescent="0.2">
      <c r="A505" s="59"/>
      <c r="B505" s="59"/>
    </row>
    <row r="506" spans="1:2" x14ac:dyDescent="0.2">
      <c r="A506" s="59"/>
      <c r="B506" s="59"/>
    </row>
    <row r="507" spans="1:2" x14ac:dyDescent="0.2">
      <c r="A507" s="59"/>
      <c r="B507" s="59"/>
    </row>
    <row r="508" spans="1:2" x14ac:dyDescent="0.2">
      <c r="A508" s="59"/>
      <c r="B508" s="59"/>
    </row>
    <row r="509" spans="1:2" x14ac:dyDescent="0.2">
      <c r="A509" s="59"/>
      <c r="B509" s="59"/>
    </row>
    <row r="510" spans="1:2" x14ac:dyDescent="0.2">
      <c r="A510" s="59"/>
      <c r="B510" s="59"/>
    </row>
    <row r="511" spans="1:2" x14ac:dyDescent="0.2">
      <c r="A511" s="59"/>
      <c r="B511" s="59"/>
    </row>
    <row r="512" spans="1:2" x14ac:dyDescent="0.2">
      <c r="A512" s="59"/>
      <c r="B512" s="59"/>
    </row>
    <row r="513" spans="1:2" x14ac:dyDescent="0.2">
      <c r="A513" s="59"/>
      <c r="B513" s="59"/>
    </row>
    <row r="514" spans="1:2" x14ac:dyDescent="0.2">
      <c r="A514" s="59"/>
      <c r="B514" s="59"/>
    </row>
    <row r="515" spans="1:2" x14ac:dyDescent="0.2">
      <c r="A515" s="59"/>
      <c r="B515" s="59"/>
    </row>
    <row r="516" spans="1:2" x14ac:dyDescent="0.2">
      <c r="A516" s="59"/>
      <c r="B516" s="59"/>
    </row>
    <row r="517" spans="1:2" x14ac:dyDescent="0.2">
      <c r="A517" s="59"/>
      <c r="B517" s="59"/>
    </row>
    <row r="518" spans="1:2" x14ac:dyDescent="0.2">
      <c r="A518" s="59"/>
      <c r="B518" s="59"/>
    </row>
    <row r="519" spans="1:2" x14ac:dyDescent="0.2">
      <c r="A519" s="59"/>
      <c r="B519" s="59"/>
    </row>
    <row r="520" spans="1:2" x14ac:dyDescent="0.2">
      <c r="A520" s="59"/>
      <c r="B520" s="59"/>
    </row>
    <row r="521" spans="1:2" x14ac:dyDescent="0.2">
      <c r="A521" s="59"/>
      <c r="B521" s="59"/>
    </row>
    <row r="522" spans="1:2" x14ac:dyDescent="0.2">
      <c r="A522" s="59"/>
      <c r="B522" s="59"/>
    </row>
    <row r="523" spans="1:2" x14ac:dyDescent="0.2">
      <c r="A523" s="59"/>
      <c r="B523" s="59"/>
    </row>
    <row r="524" spans="1:2" x14ac:dyDescent="0.2">
      <c r="A524" s="59"/>
      <c r="B524" s="59"/>
    </row>
    <row r="525" spans="1:2" x14ac:dyDescent="0.2">
      <c r="A525" s="59"/>
      <c r="B525" s="59"/>
    </row>
    <row r="526" spans="1:2" x14ac:dyDescent="0.2">
      <c r="A526" s="59"/>
      <c r="B526" s="59"/>
    </row>
    <row r="527" spans="1:2" x14ac:dyDescent="0.2">
      <c r="A527" s="59"/>
      <c r="B527" s="59"/>
    </row>
    <row r="528" spans="1:2" x14ac:dyDescent="0.2">
      <c r="A528" s="59"/>
      <c r="B528" s="59"/>
    </row>
    <row r="529" spans="1:2" x14ac:dyDescent="0.2">
      <c r="A529" s="59"/>
      <c r="B529" s="59"/>
    </row>
    <row r="530" spans="1:2" x14ac:dyDescent="0.2">
      <c r="A530" s="59"/>
      <c r="B530" s="59"/>
    </row>
    <row r="531" spans="1:2" x14ac:dyDescent="0.2">
      <c r="A531" s="59"/>
      <c r="B531" s="59"/>
    </row>
    <row r="532" spans="1:2" x14ac:dyDescent="0.2">
      <c r="A532" s="59"/>
      <c r="B532" s="59"/>
    </row>
    <row r="533" spans="1:2" x14ac:dyDescent="0.2">
      <c r="A533" s="59"/>
      <c r="B533" s="59"/>
    </row>
    <row r="534" spans="1:2" x14ac:dyDescent="0.2">
      <c r="A534" s="59"/>
      <c r="B534" s="59"/>
    </row>
    <row r="535" spans="1:2" x14ac:dyDescent="0.2">
      <c r="A535" s="59"/>
      <c r="B535" s="59"/>
    </row>
    <row r="536" spans="1:2" x14ac:dyDescent="0.2">
      <c r="A536" s="59"/>
      <c r="B536" s="59"/>
    </row>
    <row r="537" spans="1:2" x14ac:dyDescent="0.2">
      <c r="A537" s="59"/>
      <c r="B537" s="59"/>
    </row>
    <row r="538" spans="1:2" x14ac:dyDescent="0.2">
      <c r="A538" s="59"/>
      <c r="B538" s="59"/>
    </row>
    <row r="539" spans="1:2" x14ac:dyDescent="0.2">
      <c r="A539" s="59"/>
      <c r="B539" s="59"/>
    </row>
    <row r="540" spans="1:2" x14ac:dyDescent="0.2">
      <c r="A540" s="59"/>
      <c r="B540" s="59"/>
    </row>
    <row r="541" spans="1:2" x14ac:dyDescent="0.2">
      <c r="A541" s="59"/>
      <c r="B541" s="59"/>
    </row>
    <row r="542" spans="1:2" x14ac:dyDescent="0.2">
      <c r="A542" s="59"/>
      <c r="B542" s="59"/>
    </row>
    <row r="543" spans="1:2" x14ac:dyDescent="0.2">
      <c r="A543" s="59"/>
      <c r="B543" s="59"/>
    </row>
    <row r="544" spans="1:2" x14ac:dyDescent="0.2">
      <c r="A544" s="59"/>
      <c r="B544" s="59"/>
    </row>
    <row r="545" spans="1:2" x14ac:dyDescent="0.2">
      <c r="A545" s="59"/>
      <c r="B545" s="59"/>
    </row>
    <row r="546" spans="1:2" x14ac:dyDescent="0.2">
      <c r="A546" s="59"/>
      <c r="B546" s="59"/>
    </row>
    <row r="547" spans="1:2" x14ac:dyDescent="0.2">
      <c r="A547" s="59"/>
      <c r="B547" s="59"/>
    </row>
    <row r="548" spans="1:2" x14ac:dyDescent="0.2">
      <c r="A548" s="59"/>
      <c r="B548" s="59"/>
    </row>
    <row r="549" spans="1:2" x14ac:dyDescent="0.2">
      <c r="A549" s="59"/>
      <c r="B549" s="59"/>
    </row>
    <row r="550" spans="1:2" x14ac:dyDescent="0.2">
      <c r="A550" s="59"/>
      <c r="B550" s="59"/>
    </row>
    <row r="551" spans="1:2" x14ac:dyDescent="0.2">
      <c r="A551" s="59"/>
      <c r="B551" s="59"/>
    </row>
    <row r="552" spans="1:2" x14ac:dyDescent="0.2">
      <c r="A552" s="59"/>
      <c r="B552" s="59"/>
    </row>
    <row r="553" spans="1:2" x14ac:dyDescent="0.2">
      <c r="A553" s="59"/>
      <c r="B553" s="59"/>
    </row>
    <row r="554" spans="1:2" x14ac:dyDescent="0.2">
      <c r="A554" s="59"/>
      <c r="B554" s="59"/>
    </row>
    <row r="555" spans="1:2" x14ac:dyDescent="0.2">
      <c r="A555" s="59"/>
      <c r="B555" s="59"/>
    </row>
    <row r="556" spans="1:2" x14ac:dyDescent="0.2">
      <c r="A556" s="59"/>
      <c r="B556" s="59"/>
    </row>
    <row r="557" spans="1:2" x14ac:dyDescent="0.2">
      <c r="A557" s="59"/>
      <c r="B557" s="59"/>
    </row>
    <row r="558" spans="1:2" x14ac:dyDescent="0.2">
      <c r="A558" s="59"/>
      <c r="B558" s="59"/>
    </row>
    <row r="559" spans="1:2" x14ac:dyDescent="0.2">
      <c r="A559" s="59"/>
      <c r="B559" s="59"/>
    </row>
    <row r="560" spans="1:2" x14ac:dyDescent="0.2">
      <c r="A560" s="59"/>
      <c r="B560" s="59"/>
    </row>
    <row r="561" spans="1:2" x14ac:dyDescent="0.2">
      <c r="A561" s="59"/>
      <c r="B561" s="59"/>
    </row>
    <row r="562" spans="1:2" x14ac:dyDescent="0.2">
      <c r="A562" s="59"/>
      <c r="B562" s="59"/>
    </row>
    <row r="563" spans="1:2" x14ac:dyDescent="0.2">
      <c r="A563" s="59"/>
      <c r="B563" s="59"/>
    </row>
    <row r="564" spans="1:2" x14ac:dyDescent="0.2">
      <c r="A564" s="59"/>
      <c r="B564" s="59"/>
    </row>
    <row r="565" spans="1:2" x14ac:dyDescent="0.2">
      <c r="A565" s="59"/>
      <c r="B565" s="59"/>
    </row>
    <row r="566" spans="1:2" x14ac:dyDescent="0.2">
      <c r="A566" s="59"/>
      <c r="B566" s="59"/>
    </row>
    <row r="567" spans="1:2" x14ac:dyDescent="0.2">
      <c r="A567" s="59"/>
      <c r="B567" s="59"/>
    </row>
    <row r="568" spans="1:2" x14ac:dyDescent="0.2">
      <c r="A568" s="59"/>
      <c r="B568" s="59"/>
    </row>
    <row r="569" spans="1:2" x14ac:dyDescent="0.2">
      <c r="A569" s="59"/>
      <c r="B569" s="59"/>
    </row>
    <row r="570" spans="1:2" x14ac:dyDescent="0.2">
      <c r="A570" s="59"/>
      <c r="B570" s="59"/>
    </row>
    <row r="571" spans="1:2" x14ac:dyDescent="0.2">
      <c r="A571" s="59"/>
      <c r="B571" s="59"/>
    </row>
    <row r="572" spans="1:2" x14ac:dyDescent="0.2">
      <c r="A572" s="59"/>
      <c r="B572" s="59"/>
    </row>
    <row r="573" spans="1:2" x14ac:dyDescent="0.2">
      <c r="A573" s="59"/>
      <c r="B573" s="59"/>
    </row>
    <row r="574" spans="1:2" x14ac:dyDescent="0.2">
      <c r="A574" s="59"/>
      <c r="B574" s="59"/>
    </row>
    <row r="575" spans="1:2" x14ac:dyDescent="0.2">
      <c r="A575" s="59"/>
      <c r="B575" s="59"/>
    </row>
    <row r="576" spans="1:2" x14ac:dyDescent="0.2">
      <c r="A576" s="59"/>
      <c r="B576" s="59"/>
    </row>
    <row r="577" spans="1:2" x14ac:dyDescent="0.2">
      <c r="A577" s="59"/>
      <c r="B577" s="59"/>
    </row>
    <row r="578" spans="1:2" x14ac:dyDescent="0.2">
      <c r="A578" s="59"/>
      <c r="B578" s="59"/>
    </row>
    <row r="579" spans="1:2" x14ac:dyDescent="0.2">
      <c r="A579" s="59"/>
      <c r="B579" s="59"/>
    </row>
    <row r="580" spans="1:2" x14ac:dyDescent="0.2">
      <c r="A580" s="59"/>
      <c r="B580" s="59"/>
    </row>
    <row r="581" spans="1:2" x14ac:dyDescent="0.2">
      <c r="A581" s="59"/>
      <c r="B581" s="59"/>
    </row>
    <row r="582" spans="1:2" x14ac:dyDescent="0.2">
      <c r="A582" s="59"/>
      <c r="B582" s="59"/>
    </row>
    <row r="583" spans="1:2" x14ac:dyDescent="0.2">
      <c r="A583" s="59"/>
      <c r="B583" s="59"/>
    </row>
    <row r="584" spans="1:2" x14ac:dyDescent="0.2">
      <c r="A584" s="59"/>
      <c r="B584" s="59"/>
    </row>
    <row r="585" spans="1:2" x14ac:dyDescent="0.2">
      <c r="A585" s="59"/>
      <c r="B585" s="59"/>
    </row>
    <row r="586" spans="1:2" x14ac:dyDescent="0.2">
      <c r="A586" s="59"/>
      <c r="B586" s="59"/>
    </row>
    <row r="587" spans="1:2" x14ac:dyDescent="0.2">
      <c r="A587" s="59"/>
      <c r="B587" s="59"/>
    </row>
    <row r="588" spans="1:2" x14ac:dyDescent="0.2">
      <c r="A588" s="59"/>
      <c r="B588" s="59"/>
    </row>
    <row r="589" spans="1:2" x14ac:dyDescent="0.2">
      <c r="A589" s="59"/>
      <c r="B589" s="59"/>
    </row>
    <row r="590" spans="1:2" x14ac:dyDescent="0.2">
      <c r="A590" s="59"/>
      <c r="B590" s="59"/>
    </row>
    <row r="591" spans="1:2" x14ac:dyDescent="0.2">
      <c r="A591" s="59"/>
      <c r="B591" s="59"/>
    </row>
    <row r="592" spans="1:2" x14ac:dyDescent="0.2">
      <c r="A592" s="59"/>
      <c r="B592" s="59"/>
    </row>
    <row r="593" spans="1:2" x14ac:dyDescent="0.2">
      <c r="A593" s="59"/>
      <c r="B593" s="59"/>
    </row>
    <row r="594" spans="1:2" x14ac:dyDescent="0.2">
      <c r="A594" s="59"/>
      <c r="B594" s="59"/>
    </row>
    <row r="595" spans="1:2" x14ac:dyDescent="0.2">
      <c r="A595" s="59"/>
      <c r="B595" s="59"/>
    </row>
    <row r="596" spans="1:2" x14ac:dyDescent="0.2">
      <c r="A596" s="59"/>
      <c r="B596" s="59"/>
    </row>
    <row r="597" spans="1:2" x14ac:dyDescent="0.2">
      <c r="A597" s="59"/>
      <c r="B597" s="59"/>
    </row>
    <row r="598" spans="1:2" x14ac:dyDescent="0.2">
      <c r="A598" s="59"/>
      <c r="B598" s="59"/>
    </row>
    <row r="599" spans="1:2" x14ac:dyDescent="0.2">
      <c r="A599" s="59"/>
      <c r="B599" s="59"/>
    </row>
    <row r="600" spans="1:2" x14ac:dyDescent="0.2">
      <c r="A600" s="59"/>
      <c r="B600" s="59"/>
    </row>
    <row r="601" spans="1:2" x14ac:dyDescent="0.2">
      <c r="A601" s="59"/>
      <c r="B601" s="59"/>
    </row>
    <row r="602" spans="1:2" x14ac:dyDescent="0.2">
      <c r="A602" s="59"/>
      <c r="B602" s="59"/>
    </row>
    <row r="603" spans="1:2" x14ac:dyDescent="0.2">
      <c r="A603" s="59"/>
      <c r="B603" s="59"/>
    </row>
    <row r="604" spans="1:2" x14ac:dyDescent="0.2">
      <c r="A604" s="59"/>
      <c r="B604" s="59"/>
    </row>
    <row r="605" spans="1:2" x14ac:dyDescent="0.2">
      <c r="A605" s="59"/>
      <c r="B605" s="59"/>
    </row>
    <row r="606" spans="1:2" x14ac:dyDescent="0.2">
      <c r="A606" s="59"/>
      <c r="B606" s="59"/>
    </row>
    <row r="607" spans="1:2" x14ac:dyDescent="0.2">
      <c r="A607" s="59"/>
      <c r="B607" s="59"/>
    </row>
    <row r="608" spans="1:2" x14ac:dyDescent="0.2">
      <c r="A608" s="59"/>
      <c r="B608" s="59"/>
    </row>
    <row r="609" spans="1:2" x14ac:dyDescent="0.2">
      <c r="A609" s="59"/>
      <c r="B609" s="59"/>
    </row>
    <row r="610" spans="1:2" x14ac:dyDescent="0.2">
      <c r="A610" s="59"/>
      <c r="B610" s="59"/>
    </row>
    <row r="611" spans="1:2" x14ac:dyDescent="0.2">
      <c r="A611" s="59"/>
      <c r="B611" s="59"/>
    </row>
    <row r="612" spans="1:2" x14ac:dyDescent="0.2">
      <c r="A612" s="59"/>
      <c r="B612" s="59"/>
    </row>
    <row r="613" spans="1:2" x14ac:dyDescent="0.2">
      <c r="A613" s="59"/>
      <c r="B613" s="59"/>
    </row>
    <row r="614" spans="1:2" x14ac:dyDescent="0.2">
      <c r="A614" s="59"/>
      <c r="B614" s="59"/>
    </row>
    <row r="615" spans="1:2" x14ac:dyDescent="0.2">
      <c r="A615" s="59"/>
      <c r="B615" s="59"/>
    </row>
    <row r="616" spans="1:2" x14ac:dyDescent="0.2">
      <c r="A616" s="59"/>
      <c r="B616" s="59"/>
    </row>
    <row r="617" spans="1:2" x14ac:dyDescent="0.2">
      <c r="A617" s="59"/>
      <c r="B617" s="59"/>
    </row>
    <row r="618" spans="1:2" x14ac:dyDescent="0.2">
      <c r="A618" s="59"/>
      <c r="B618" s="59"/>
    </row>
    <row r="619" spans="1:2" x14ac:dyDescent="0.2">
      <c r="A619" s="59"/>
      <c r="B619" s="59"/>
    </row>
    <row r="620" spans="1:2" x14ac:dyDescent="0.2">
      <c r="A620" s="59"/>
      <c r="B620" s="59"/>
    </row>
    <row r="621" spans="1:2" x14ac:dyDescent="0.2">
      <c r="A621" s="59"/>
      <c r="B621" s="59"/>
    </row>
    <row r="622" spans="1:2" x14ac:dyDescent="0.2">
      <c r="A622" s="59"/>
      <c r="B622" s="59"/>
    </row>
    <row r="623" spans="1:2" x14ac:dyDescent="0.2">
      <c r="A623" s="59"/>
      <c r="B623" s="59"/>
    </row>
    <row r="624" spans="1:2" x14ac:dyDescent="0.2">
      <c r="A624" s="59"/>
      <c r="B624" s="59"/>
    </row>
    <row r="625" spans="1:2" x14ac:dyDescent="0.2">
      <c r="A625" s="59"/>
      <c r="B625" s="59"/>
    </row>
    <row r="626" spans="1:2" x14ac:dyDescent="0.2">
      <c r="A626" s="59"/>
      <c r="B626" s="59"/>
    </row>
    <row r="627" spans="1:2" x14ac:dyDescent="0.2">
      <c r="A627" s="59"/>
      <c r="B627" s="59"/>
    </row>
    <row r="628" spans="1:2" x14ac:dyDescent="0.2">
      <c r="A628" s="59"/>
      <c r="B628" s="59"/>
    </row>
    <row r="629" spans="1:2" x14ac:dyDescent="0.2">
      <c r="A629" s="59"/>
      <c r="B629" s="59"/>
    </row>
    <row r="630" spans="1:2" x14ac:dyDescent="0.2">
      <c r="A630" s="59"/>
      <c r="B630" s="59"/>
    </row>
    <row r="631" spans="1:2" x14ac:dyDescent="0.2">
      <c r="A631" s="59"/>
      <c r="B631" s="59"/>
    </row>
    <row r="632" spans="1:2" x14ac:dyDescent="0.2">
      <c r="A632" s="59"/>
      <c r="B632" s="59"/>
    </row>
    <row r="633" spans="1:2" x14ac:dyDescent="0.2">
      <c r="A633" s="59"/>
      <c r="B633" s="59"/>
    </row>
    <row r="634" spans="1:2" x14ac:dyDescent="0.2">
      <c r="A634" s="59"/>
      <c r="B634" s="59"/>
    </row>
    <row r="635" spans="1:2" x14ac:dyDescent="0.2">
      <c r="A635" s="59"/>
      <c r="B635" s="59"/>
    </row>
    <row r="636" spans="1:2" x14ac:dyDescent="0.2">
      <c r="A636" s="59"/>
      <c r="B636" s="59"/>
    </row>
    <row r="637" spans="1:2" x14ac:dyDescent="0.2">
      <c r="A637" s="59"/>
      <c r="B637" s="59"/>
    </row>
    <row r="638" spans="1:2" x14ac:dyDescent="0.2">
      <c r="A638" s="59"/>
      <c r="B638" s="59"/>
    </row>
    <row r="639" spans="1:2" x14ac:dyDescent="0.2">
      <c r="A639" s="59"/>
      <c r="B639" s="59"/>
    </row>
    <row r="640" spans="1:2" x14ac:dyDescent="0.2">
      <c r="A640" s="59"/>
      <c r="B640" s="59"/>
    </row>
    <row r="641" spans="1:2" x14ac:dyDescent="0.2">
      <c r="A641" s="59"/>
      <c r="B641" s="59"/>
    </row>
    <row r="642" spans="1:2" x14ac:dyDescent="0.2">
      <c r="A642" s="59"/>
      <c r="B642" s="59"/>
    </row>
    <row r="643" spans="1:2" x14ac:dyDescent="0.2">
      <c r="A643" s="59"/>
      <c r="B643" s="59"/>
    </row>
    <row r="644" spans="1:2" x14ac:dyDescent="0.2">
      <c r="A644" s="59"/>
      <c r="B644" s="59"/>
    </row>
    <row r="645" spans="1:2" x14ac:dyDescent="0.2">
      <c r="A645" s="59"/>
      <c r="B645" s="59"/>
    </row>
    <row r="646" spans="1:2" x14ac:dyDescent="0.2">
      <c r="A646" s="59"/>
      <c r="B646" s="59"/>
    </row>
    <row r="647" spans="1:2" x14ac:dyDescent="0.2">
      <c r="A647" s="59"/>
      <c r="B647" s="59"/>
    </row>
    <row r="648" spans="1:2" x14ac:dyDescent="0.2">
      <c r="A648" s="59"/>
      <c r="B648" s="59"/>
    </row>
    <row r="649" spans="1:2" x14ac:dyDescent="0.2">
      <c r="A649" s="59"/>
      <c r="B649" s="59"/>
    </row>
    <row r="650" spans="1:2" x14ac:dyDescent="0.2">
      <c r="A650" s="59"/>
      <c r="B650" s="59"/>
    </row>
    <row r="651" spans="1:2" x14ac:dyDescent="0.2">
      <c r="A651" s="59"/>
      <c r="B651" s="59"/>
    </row>
    <row r="652" spans="1:2" x14ac:dyDescent="0.2">
      <c r="A652" s="59"/>
      <c r="B652" s="59"/>
    </row>
    <row r="653" spans="1:2" x14ac:dyDescent="0.2">
      <c r="A653" s="59"/>
      <c r="B653" s="59"/>
    </row>
    <row r="654" spans="1:2" x14ac:dyDescent="0.2">
      <c r="A654" s="59"/>
      <c r="B654" s="59"/>
    </row>
    <row r="655" spans="1:2" x14ac:dyDescent="0.2">
      <c r="A655" s="59"/>
      <c r="B655" s="59"/>
    </row>
    <row r="656" spans="1:2" x14ac:dyDescent="0.2">
      <c r="A656" s="59"/>
      <c r="B656" s="59"/>
    </row>
    <row r="657" spans="1:2" x14ac:dyDescent="0.2">
      <c r="A657" s="59"/>
      <c r="B657" s="59"/>
    </row>
    <row r="658" spans="1:2" x14ac:dyDescent="0.2">
      <c r="A658" s="59"/>
      <c r="B658" s="59"/>
    </row>
    <row r="659" spans="1:2" x14ac:dyDescent="0.2">
      <c r="A659" s="59"/>
      <c r="B659" s="59"/>
    </row>
    <row r="660" spans="1:2" x14ac:dyDescent="0.2">
      <c r="A660" s="59"/>
      <c r="B660" s="59"/>
    </row>
    <row r="661" spans="1:2" x14ac:dyDescent="0.2">
      <c r="A661" s="59"/>
      <c r="B661" s="59"/>
    </row>
    <row r="662" spans="1:2" x14ac:dyDescent="0.2">
      <c r="A662" s="59"/>
      <c r="B662" s="59"/>
    </row>
    <row r="663" spans="1:2" x14ac:dyDescent="0.2">
      <c r="A663" s="59"/>
      <c r="B663" s="59"/>
    </row>
    <row r="664" spans="1:2" x14ac:dyDescent="0.2">
      <c r="A664" s="59"/>
      <c r="B664" s="59"/>
    </row>
    <row r="665" spans="1:2" x14ac:dyDescent="0.2">
      <c r="A665" s="59"/>
      <c r="B665" s="59"/>
    </row>
    <row r="666" spans="1:2" x14ac:dyDescent="0.2">
      <c r="A666" s="59"/>
      <c r="B666" s="59"/>
    </row>
    <row r="667" spans="1:2" x14ac:dyDescent="0.2">
      <c r="A667" s="59"/>
      <c r="B667" s="59"/>
    </row>
    <row r="668" spans="1:2" x14ac:dyDescent="0.2">
      <c r="A668" s="59"/>
      <c r="B668" s="59"/>
    </row>
    <row r="669" spans="1:2" x14ac:dyDescent="0.2">
      <c r="A669" s="59"/>
      <c r="B669" s="59"/>
    </row>
    <row r="670" spans="1:2" x14ac:dyDescent="0.2">
      <c r="A670" s="59"/>
      <c r="B670" s="59"/>
    </row>
    <row r="671" spans="1:2" x14ac:dyDescent="0.2">
      <c r="A671" s="59"/>
      <c r="B671" s="59"/>
    </row>
    <row r="672" spans="1:2" x14ac:dyDescent="0.2">
      <c r="A672" s="59"/>
      <c r="B672" s="59"/>
    </row>
    <row r="673" spans="1:2" x14ac:dyDescent="0.2">
      <c r="A673" s="59"/>
      <c r="B673" s="59"/>
    </row>
    <row r="674" spans="1:2" x14ac:dyDescent="0.2">
      <c r="A674" s="59"/>
      <c r="B674" s="59"/>
    </row>
    <row r="675" spans="1:2" x14ac:dyDescent="0.2">
      <c r="A675" s="59"/>
      <c r="B675" s="59"/>
    </row>
    <row r="676" spans="1:2" x14ac:dyDescent="0.2">
      <c r="A676" s="59"/>
      <c r="B676" s="59"/>
    </row>
    <row r="677" spans="1:2" x14ac:dyDescent="0.2">
      <c r="A677" s="59"/>
      <c r="B677" s="59"/>
    </row>
    <row r="678" spans="1:2" x14ac:dyDescent="0.2">
      <c r="A678" s="59"/>
      <c r="B678" s="59"/>
    </row>
    <row r="679" spans="1:2" x14ac:dyDescent="0.2">
      <c r="A679" s="59"/>
      <c r="B679" s="59"/>
    </row>
    <row r="680" spans="1:2" x14ac:dyDescent="0.2">
      <c r="A680" s="59"/>
      <c r="B680" s="59"/>
    </row>
    <row r="681" spans="1:2" x14ac:dyDescent="0.2">
      <c r="A681" s="59"/>
      <c r="B681" s="59"/>
    </row>
    <row r="682" spans="1:2" x14ac:dyDescent="0.2">
      <c r="A682" s="59"/>
      <c r="B682" s="59"/>
    </row>
    <row r="683" spans="1:2" x14ac:dyDescent="0.2">
      <c r="A683" s="59"/>
      <c r="B683" s="59"/>
    </row>
    <row r="684" spans="1:2" x14ac:dyDescent="0.2">
      <c r="A684" s="59"/>
      <c r="B684" s="59"/>
    </row>
    <row r="685" spans="1:2" x14ac:dyDescent="0.2">
      <c r="A685" s="59"/>
      <c r="B685" s="59"/>
    </row>
    <row r="686" spans="1:2" x14ac:dyDescent="0.2">
      <c r="A686" s="59"/>
      <c r="B686" s="59"/>
    </row>
    <row r="687" spans="1:2" x14ac:dyDescent="0.2">
      <c r="A687" s="59"/>
      <c r="B687" s="59"/>
    </row>
    <row r="688" spans="1:2" x14ac:dyDescent="0.2">
      <c r="A688" s="59"/>
      <c r="B688" s="59"/>
    </row>
    <row r="689" spans="1:2" x14ac:dyDescent="0.2">
      <c r="A689" s="59"/>
      <c r="B689" s="59"/>
    </row>
    <row r="690" spans="1:2" x14ac:dyDescent="0.2">
      <c r="A690" s="59"/>
      <c r="B690" s="59"/>
    </row>
    <row r="691" spans="1:2" x14ac:dyDescent="0.2">
      <c r="A691" s="59"/>
      <c r="B691" s="59"/>
    </row>
    <row r="692" spans="1:2" x14ac:dyDescent="0.2">
      <c r="A692" s="59"/>
      <c r="B692" s="59"/>
    </row>
    <row r="693" spans="1:2" x14ac:dyDescent="0.2">
      <c r="A693" s="59"/>
      <c r="B693" s="59"/>
    </row>
    <row r="694" spans="1:2" x14ac:dyDescent="0.2">
      <c r="A694" s="59"/>
      <c r="B694" s="59"/>
    </row>
    <row r="695" spans="1:2" x14ac:dyDescent="0.2">
      <c r="A695" s="59"/>
      <c r="B695" s="59"/>
    </row>
    <row r="696" spans="1:2" x14ac:dyDescent="0.2">
      <c r="A696" s="59"/>
      <c r="B696" s="59"/>
    </row>
    <row r="697" spans="1:2" x14ac:dyDescent="0.2">
      <c r="A697" s="59"/>
      <c r="B697" s="59"/>
    </row>
    <row r="698" spans="1:2" x14ac:dyDescent="0.2">
      <c r="A698" s="59"/>
      <c r="B698" s="59"/>
    </row>
    <row r="699" spans="1:2" x14ac:dyDescent="0.2">
      <c r="A699" s="59"/>
      <c r="B699" s="59"/>
    </row>
    <row r="700" spans="1:2" x14ac:dyDescent="0.2">
      <c r="A700" s="59"/>
      <c r="B700" s="59"/>
    </row>
    <row r="701" spans="1:2" x14ac:dyDescent="0.2">
      <c r="A701" s="59"/>
      <c r="B701" s="59"/>
    </row>
    <row r="702" spans="1:2" x14ac:dyDescent="0.2">
      <c r="A702" s="59"/>
      <c r="B702" s="59"/>
    </row>
    <row r="703" spans="1:2" x14ac:dyDescent="0.2">
      <c r="A703" s="59"/>
      <c r="B703" s="59"/>
    </row>
    <row r="704" spans="1:2" x14ac:dyDescent="0.2">
      <c r="A704" s="59"/>
      <c r="B704" s="59"/>
    </row>
    <row r="705" spans="1:2" x14ac:dyDescent="0.2">
      <c r="A705" s="59"/>
      <c r="B705" s="59"/>
    </row>
    <row r="706" spans="1:2" x14ac:dyDescent="0.2">
      <c r="A706" s="59"/>
      <c r="B706" s="59"/>
    </row>
    <row r="707" spans="1:2" x14ac:dyDescent="0.2">
      <c r="A707" s="59"/>
      <c r="B707" s="59"/>
    </row>
    <row r="708" spans="1:2" x14ac:dyDescent="0.2">
      <c r="A708" s="59"/>
      <c r="B708" s="59"/>
    </row>
    <row r="709" spans="1:2" x14ac:dyDescent="0.2">
      <c r="A709" s="59"/>
      <c r="B709" s="59"/>
    </row>
    <row r="710" spans="1:2" x14ac:dyDescent="0.2">
      <c r="A710" s="59"/>
      <c r="B710" s="59"/>
    </row>
    <row r="711" spans="1:2" x14ac:dyDescent="0.2">
      <c r="A711" s="59"/>
      <c r="B711" s="59"/>
    </row>
    <row r="712" spans="1:2" x14ac:dyDescent="0.2">
      <c r="A712" s="59"/>
      <c r="B712" s="59"/>
    </row>
    <row r="713" spans="1:2" x14ac:dyDescent="0.2">
      <c r="A713" s="59"/>
      <c r="B713" s="59"/>
    </row>
    <row r="714" spans="1:2" x14ac:dyDescent="0.2">
      <c r="A714" s="59"/>
      <c r="B714" s="59"/>
    </row>
    <row r="715" spans="1:2" x14ac:dyDescent="0.2">
      <c r="A715" s="59"/>
      <c r="B715" s="59"/>
    </row>
    <row r="716" spans="1:2" x14ac:dyDescent="0.2">
      <c r="A716" s="59"/>
      <c r="B716" s="59"/>
    </row>
    <row r="717" spans="1:2" x14ac:dyDescent="0.2">
      <c r="A717" s="59"/>
      <c r="B717" s="59"/>
    </row>
    <row r="718" spans="1:2" x14ac:dyDescent="0.2">
      <c r="A718" s="59"/>
      <c r="B718" s="59"/>
    </row>
    <row r="719" spans="1:2" x14ac:dyDescent="0.2">
      <c r="A719" s="59"/>
      <c r="B719" s="59"/>
    </row>
    <row r="720" spans="1:2" x14ac:dyDescent="0.2">
      <c r="A720" s="59"/>
      <c r="B720" s="59"/>
    </row>
    <row r="721" spans="1:2" x14ac:dyDescent="0.2">
      <c r="A721" s="59"/>
      <c r="B721" s="59"/>
    </row>
    <row r="722" spans="1:2" x14ac:dyDescent="0.2">
      <c r="A722" s="59"/>
      <c r="B722" s="59"/>
    </row>
    <row r="723" spans="1:2" x14ac:dyDescent="0.2">
      <c r="A723" s="59"/>
      <c r="B723" s="59"/>
    </row>
    <row r="729" spans="1:2" ht="15" x14ac:dyDescent="0.25">
      <c r="A729" s="60"/>
      <c r="B729" s="61"/>
    </row>
    <row r="1095" spans="1:2" x14ac:dyDescent="0.2">
      <c r="A1095" s="62"/>
      <c r="B1095" s="62"/>
    </row>
  </sheetData>
  <sheetProtection password="CCA6" sheet="1" objects="1" scenarios="1" insertRows="0"/>
  <protectedRanges>
    <protectedRange sqref="I37" name="Range17"/>
    <protectedRange sqref="H10" name="Range9_3_1"/>
    <protectedRange sqref="A16" name="Range11_3"/>
    <protectedRange sqref="I16" name="Range11_2"/>
    <protectedRange sqref="I16" name="Range7_1"/>
    <protectedRange sqref="I12" name="Range11_1"/>
    <protectedRange sqref="H9" name="Range9_2"/>
    <protectedRange sqref="C6" name="Range2_2"/>
    <protectedRange sqref="C6" name="Range9_1"/>
    <protectedRange sqref="C5" name="Range2_1"/>
    <protectedRange sqref="I7" name="Range6"/>
    <protectedRange sqref="C2:C4" name="Range2"/>
    <protectedRange sqref="C8:D11" name="Range3"/>
    <protectedRange sqref="B17:G37" name="Range5"/>
    <protectedRange sqref="B43:C61" name="Range8"/>
    <protectedRange sqref="F5:G5 J5:K5" name="Range10"/>
    <protectedRange sqref="I7 C1 C4" name="Range9"/>
  </protectedRanges>
  <dataConsolidate/>
  <mergeCells count="14">
    <mergeCell ref="A5:A6"/>
    <mergeCell ref="F5:I5"/>
    <mergeCell ref="C6:G6"/>
    <mergeCell ref="C46:I46"/>
    <mergeCell ref="C1:F1"/>
    <mergeCell ref="H1:I1"/>
    <mergeCell ref="C2:I2"/>
    <mergeCell ref="C3:I3"/>
    <mergeCell ref="C4:G4"/>
    <mergeCell ref="A8:A11"/>
    <mergeCell ref="D14:F14"/>
    <mergeCell ref="C43:I43"/>
    <mergeCell ref="C44:I44"/>
    <mergeCell ref="C45:I45"/>
  </mergeCells>
  <conditionalFormatting sqref="H1:I1">
    <cfRule type="containsText" dxfId="1349" priority="1" operator="containsText" text="ok">
      <formula>NOT(ISERROR(SEARCH("ok",H1)))</formula>
    </cfRule>
    <cfRule type="containsText" dxfId="1348" priority="2" operator="containsText" text="surplus">
      <formula>NOT(ISERROR(SEARCH("surplus",H1)))</formula>
    </cfRule>
    <cfRule type="containsText" dxfId="1347" priority="3" operator="containsText" text="deficit">
      <formula>NOT(ISERROR(SEARCH("deficit",H1)))</formula>
    </cfRule>
  </conditionalFormatting>
  <dataValidations count="13">
    <dataValidation type="decimal" allowBlank="1" showInputMessage="1" showErrorMessage="1" errorTitle="error2" error="alphabets not permited in this cell" sqref="E17:E37">
      <formula1>0</formula1>
      <formula2>10000000000</formula2>
    </dataValidation>
    <dataValidation type="decimal" allowBlank="1" showInputMessage="1" showErrorMessage="1" errorTitle="Error1" error="alphabets not permitted in this cell" sqref="C17:C37">
      <formula1>0</formula1>
      <formula2>1000000000000</formula2>
    </dataValidation>
    <dataValidation type="decimal" allowBlank="1" showInputMessage="1" showErrorMessage="1" errorTitle="error3" error="alphabets not permitted in this cell" sqref="G17:G37">
      <formula1>0</formula1>
      <formula2>100000000000</formula2>
    </dataValidation>
    <dataValidation type="list" allowBlank="1" showInputMessage="1" showErrorMessage="1" sqref="C1:F1">
      <formula1>T0_DESCRIPTION</formula1>
    </dataValidation>
    <dataValidation type="list" allowBlank="1" showInputMessage="1" showErrorMessage="1" sqref="C4:G4">
      <formula1>T8_DESCRIPTION</formula1>
    </dataValidation>
    <dataValidation type="list" allowBlank="1" showInputMessage="1" showErrorMessage="1" sqref="C5">
      <formula1>PERIOD</formula1>
    </dataValidation>
    <dataValidation type="list" allowBlank="1" showInputMessage="1" showErrorMessage="1" sqref="C6:G6">
      <formula1>T7_DESCRIPTION</formula1>
    </dataValidation>
    <dataValidation type="list" allowBlank="1" showInputMessage="1" showErrorMessage="1" sqref="H9">
      <formula1>T3_CODES</formula1>
    </dataValidation>
    <dataValidation type="list" allowBlank="1" showInputMessage="1" showErrorMessage="1" sqref="H10">
      <formula1>T4_DESCRIPTION</formula1>
    </dataValidation>
    <dataValidation type="list" allowBlank="1" showInputMessage="1" showErrorMessage="1" sqref="I12">
      <formula1>T9_</formula1>
    </dataValidation>
    <dataValidation type="list" allowBlank="1" showInputMessage="1" showErrorMessage="1" sqref="I16">
      <formula1>T5_CODES</formula1>
    </dataValidation>
    <dataValidation type="list" allowBlank="1" showInputMessage="1" showErrorMessage="1" sqref="A16">
      <formula1>ACCOUNT_CODE</formula1>
    </dataValidation>
    <dataValidation type="list" allowBlank="1" showInputMessage="1" showErrorMessage="1" sqref="F5">
      <formula1>WR_SCORE</formula1>
    </dataValidation>
  </dataValidations>
  <pageMargins left="0.25" right="0.25" top="0.75" bottom="0.75" header="0.3" footer="0.3"/>
  <pageSetup paperSize="9" scale="70" fitToHeight="20" orientation="portrait" horizontalDpi="300" verticalDpi="30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77</vt:i4>
      </vt:variant>
    </vt:vector>
  </HeadingPairs>
  <TitlesOfParts>
    <vt:vector size="139" baseType="lpstr">
      <vt:lpstr>SummaryGBP</vt:lpstr>
      <vt:lpstr>SummaryGHS</vt:lpstr>
      <vt:lpstr>community sensitisation</vt:lpstr>
      <vt:lpstr>Girls club formation</vt:lpstr>
      <vt:lpstr> training for leaders and mento</vt:lpstr>
      <vt:lpstr> refresher training </vt:lpstr>
      <vt:lpstr> manual and shirts</vt:lpstr>
      <vt:lpstr>qtery experience sh</vt:lpstr>
      <vt:lpstr> community forum</vt:lpstr>
      <vt:lpstr>engagement meeting</vt:lpstr>
      <vt:lpstr>Games</vt:lpstr>
      <vt:lpstr>Activity (10)</vt:lpstr>
      <vt:lpstr>Activity (11)</vt:lpstr>
      <vt:lpstr>Activity (12)</vt:lpstr>
      <vt:lpstr>Activity (13)</vt:lpstr>
      <vt:lpstr>Activity (14)</vt:lpstr>
      <vt:lpstr>Activity (15)</vt:lpstr>
      <vt:lpstr>Activity (16)</vt:lpstr>
      <vt:lpstr>Activity (17)</vt:lpstr>
      <vt:lpstr>Activity (18)</vt:lpstr>
      <vt:lpstr>Activity (19)</vt:lpstr>
      <vt:lpstr>Activity (20)</vt:lpstr>
      <vt:lpstr>Activity (21)</vt:lpstr>
      <vt:lpstr>Activity (22)</vt:lpstr>
      <vt:lpstr>Activity (23)</vt:lpstr>
      <vt:lpstr>Activity (24)</vt:lpstr>
      <vt:lpstr>Activity (25)</vt:lpstr>
      <vt:lpstr>Activity (26)</vt:lpstr>
      <vt:lpstr>Activity (27)</vt:lpstr>
      <vt:lpstr>Activity (28)</vt:lpstr>
      <vt:lpstr>Activity (29)</vt:lpstr>
      <vt:lpstr>Activity (30)</vt:lpstr>
      <vt:lpstr>Activity (31)</vt:lpstr>
      <vt:lpstr>Activity (32)</vt:lpstr>
      <vt:lpstr>Activity (33)</vt:lpstr>
      <vt:lpstr>Activity (34)</vt:lpstr>
      <vt:lpstr>Activity (35)</vt:lpstr>
      <vt:lpstr>Activity (36)</vt:lpstr>
      <vt:lpstr>Activity (37)</vt:lpstr>
      <vt:lpstr>Activity (38)</vt:lpstr>
      <vt:lpstr>Activity (39)</vt:lpstr>
      <vt:lpstr>Activity (40)</vt:lpstr>
      <vt:lpstr>Activity (41)</vt:lpstr>
      <vt:lpstr>Activity (42)</vt:lpstr>
      <vt:lpstr>Activity (43)</vt:lpstr>
      <vt:lpstr>Activity (44)</vt:lpstr>
      <vt:lpstr>Activity (45)</vt:lpstr>
      <vt:lpstr>Activity (46)</vt:lpstr>
      <vt:lpstr>Activity (47)</vt:lpstr>
      <vt:lpstr>Activity (48)</vt:lpstr>
      <vt:lpstr>Activity (49)</vt:lpstr>
      <vt:lpstr>Activity (50)</vt:lpstr>
      <vt:lpstr>Activity (51)</vt:lpstr>
      <vt:lpstr>Activity (52)</vt:lpstr>
      <vt:lpstr>Activity (53)</vt:lpstr>
      <vt:lpstr>Activity (54)</vt:lpstr>
      <vt:lpstr>Activity (55)</vt:lpstr>
      <vt:lpstr>Activity (56)</vt:lpstr>
      <vt:lpstr>Activity (57)</vt:lpstr>
      <vt:lpstr>Activity (58)</vt:lpstr>
      <vt:lpstr>Activity (59)</vt:lpstr>
      <vt:lpstr>Activity (60)</vt:lpstr>
      <vt:lpstr>ACCOUNT_CODE</vt:lpstr>
      <vt:lpstr>PERIOD</vt:lpstr>
      <vt:lpstr>' community forum'!Print_Area</vt:lpstr>
      <vt:lpstr>' manual and shirts'!Print_Area</vt:lpstr>
      <vt:lpstr>' refresher training '!Print_Area</vt:lpstr>
      <vt:lpstr>' training for leaders and mento'!Print_Area</vt:lpstr>
      <vt:lpstr>'Activity (10)'!Print_Area</vt:lpstr>
      <vt:lpstr>'Activity (11)'!Print_Area</vt:lpstr>
      <vt:lpstr>'Activity (12)'!Print_Area</vt:lpstr>
      <vt:lpstr>'Activity (13)'!Print_Area</vt:lpstr>
      <vt:lpstr>'Activity (14)'!Print_Area</vt:lpstr>
      <vt:lpstr>'Activity (15)'!Print_Area</vt:lpstr>
      <vt:lpstr>'Activity (16)'!Print_Area</vt:lpstr>
      <vt:lpstr>'Activity (17)'!Print_Area</vt:lpstr>
      <vt:lpstr>'Activity (18)'!Print_Area</vt:lpstr>
      <vt:lpstr>'Activity (19)'!Print_Area</vt:lpstr>
      <vt:lpstr>'Activity (20)'!Print_Area</vt:lpstr>
      <vt:lpstr>'Activity (21)'!Print_Area</vt:lpstr>
      <vt:lpstr>'Activity (22)'!Print_Area</vt:lpstr>
      <vt:lpstr>'Activity (23)'!Print_Area</vt:lpstr>
      <vt:lpstr>'Activity (24)'!Print_Area</vt:lpstr>
      <vt:lpstr>'Activity (25)'!Print_Area</vt:lpstr>
      <vt:lpstr>'Activity (26)'!Print_Area</vt:lpstr>
      <vt:lpstr>'Activity (27)'!Print_Area</vt:lpstr>
      <vt:lpstr>'Activity (28)'!Print_Area</vt:lpstr>
      <vt:lpstr>'Activity (29)'!Print_Area</vt:lpstr>
      <vt:lpstr>'Activity (30)'!Print_Area</vt:lpstr>
      <vt:lpstr>'Activity (31)'!Print_Area</vt:lpstr>
      <vt:lpstr>'Activity (32)'!Print_Area</vt:lpstr>
      <vt:lpstr>'Activity (33)'!Print_Area</vt:lpstr>
      <vt:lpstr>'Activity (34)'!Print_Area</vt:lpstr>
      <vt:lpstr>'Activity (35)'!Print_Area</vt:lpstr>
      <vt:lpstr>'Activity (36)'!Print_Area</vt:lpstr>
      <vt:lpstr>'Activity (37)'!Print_Area</vt:lpstr>
      <vt:lpstr>'Activity (38)'!Print_Area</vt:lpstr>
      <vt:lpstr>'Activity (39)'!Print_Area</vt:lpstr>
      <vt:lpstr>'Activity (40)'!Print_Area</vt:lpstr>
      <vt:lpstr>'Activity (41)'!Print_Area</vt:lpstr>
      <vt:lpstr>'Activity (42)'!Print_Area</vt:lpstr>
      <vt:lpstr>'Activity (43)'!Print_Area</vt:lpstr>
      <vt:lpstr>'Activity (44)'!Print_Area</vt:lpstr>
      <vt:lpstr>'Activity (45)'!Print_Area</vt:lpstr>
      <vt:lpstr>'Activity (46)'!Print_Area</vt:lpstr>
      <vt:lpstr>'Activity (47)'!Print_Area</vt:lpstr>
      <vt:lpstr>'Activity (48)'!Print_Area</vt:lpstr>
      <vt:lpstr>'Activity (49)'!Print_Area</vt:lpstr>
      <vt:lpstr>'Activity (50)'!Print_Area</vt:lpstr>
      <vt:lpstr>'Activity (51)'!Print_Area</vt:lpstr>
      <vt:lpstr>'Activity (52)'!Print_Area</vt:lpstr>
      <vt:lpstr>'Activity (53)'!Print_Area</vt:lpstr>
      <vt:lpstr>'Activity (54)'!Print_Area</vt:lpstr>
      <vt:lpstr>'Activity (55)'!Print_Area</vt:lpstr>
      <vt:lpstr>'Activity (56)'!Print_Area</vt:lpstr>
      <vt:lpstr>'Activity (57)'!Print_Area</vt:lpstr>
      <vt:lpstr>'Activity (58)'!Print_Area</vt:lpstr>
      <vt:lpstr>'Activity (59)'!Print_Area</vt:lpstr>
      <vt:lpstr>'Activity (60)'!Print_Area</vt:lpstr>
      <vt:lpstr>'community sensitisation'!Print_Area</vt:lpstr>
      <vt:lpstr>'engagement meeting'!Print_Area</vt:lpstr>
      <vt:lpstr>Games!Print_Area</vt:lpstr>
      <vt:lpstr>'Girls club formation'!Print_Area</vt:lpstr>
      <vt:lpstr>'qtery experience sh'!Print_Area</vt:lpstr>
      <vt:lpstr>T0_CODES</vt:lpstr>
      <vt:lpstr>T0_DESCRIPTION</vt:lpstr>
      <vt:lpstr>T1_CODE</vt:lpstr>
      <vt:lpstr>T1_DESCRIPTION</vt:lpstr>
      <vt:lpstr>T3_CODES</vt:lpstr>
      <vt:lpstr>T4_CODES</vt:lpstr>
      <vt:lpstr>T4_DESCRIPTION</vt:lpstr>
      <vt:lpstr>T5_CODES</vt:lpstr>
      <vt:lpstr>T7_CODES</vt:lpstr>
      <vt:lpstr>T7_DESCRIPTION</vt:lpstr>
      <vt:lpstr>T8_CODE</vt:lpstr>
      <vt:lpstr>T8_DESCRIPTION</vt:lpstr>
      <vt:lpstr>T9_</vt:lpstr>
      <vt:lpstr>WR_SCORE</vt:lpstr>
      <vt:lpstr>WR_SCORE1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Samsung</cp:lastModifiedBy>
  <cp:lastPrinted>2010-10-19T15:12:50Z</cp:lastPrinted>
  <dcterms:created xsi:type="dcterms:W3CDTF">1998-08-18T14:54:57Z</dcterms:created>
  <dcterms:modified xsi:type="dcterms:W3CDTF">2016-05-23T20:23:12Z</dcterms:modified>
</cp:coreProperties>
</file>