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Waupik_Budget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<sst xmlns="http://schemas.openxmlformats.org/spreadsheetml/2006/main" count="101" uniqueCount="58">
  <si>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ACTIVITY</t>
  </si>
  <si>
    <t>UNIT COST</t>
  </si>
  <si>
    <t>QUANTITY</t>
  </si>
  <si>
    <t>UNIT</t>
  </si>
  <si>
    <t>Meals and accomodation</t>
  </si>
  <si>
    <t>Communication and cordination</t>
  </si>
  <si>
    <t>Banners</t>
  </si>
  <si>
    <t>Days</t>
  </si>
  <si>
    <t>No.</t>
  </si>
  <si>
    <t>LSM</t>
  </si>
  <si>
    <t>Documentation</t>
  </si>
  <si>
    <t>Months</t>
  </si>
  <si>
    <t>1 digital camera (Canon)</t>
  </si>
  <si>
    <t>SUB TOTAL</t>
  </si>
  <si>
    <t>GRAND TOTAL</t>
  </si>
  <si>
    <t>Women United Against Poverty in Kenya</t>
  </si>
  <si>
    <t>Direct Project Costs</t>
  </si>
  <si>
    <t>Stationaries</t>
  </si>
  <si>
    <t>Communication</t>
  </si>
  <si>
    <t>Transport Reimbursments</t>
  </si>
  <si>
    <t>Information, Education and Communication Flyers</t>
  </si>
  <si>
    <t>Facilitation and Coordination</t>
  </si>
  <si>
    <t xml:space="preserve">Transport Logistics for Organizers </t>
  </si>
  <si>
    <t>Stationeries</t>
  </si>
  <si>
    <t>Transport Re- Imbursements</t>
  </si>
  <si>
    <t>INDIRECT PROJECT COSTS /ORGANIZATIONAL SUPPORT</t>
  </si>
  <si>
    <t>TOTALS (Local Currency Ksh.)</t>
  </si>
  <si>
    <t>TOTALS (US )Dollars</t>
  </si>
  <si>
    <t>Monitoring</t>
  </si>
  <si>
    <t>Evaluation</t>
  </si>
  <si>
    <t>Operation WATSAN for 1600 Ramba School Students Budget</t>
  </si>
  <si>
    <t>Drill 1 Borehole in Ramba Boys' Boarding School</t>
  </si>
  <si>
    <t xml:space="preserve">Procure 1 Steel Safe Water Storage Tank in Ramba Boy's Boarding School </t>
  </si>
  <si>
    <t>Construct 1 Water Tank Tower in Ramba Boy's Boarding School</t>
  </si>
  <si>
    <t>Instal Safe Water Piping System in Ramba Boy's Boarding School</t>
  </si>
  <si>
    <t>Facilitate 12 Sanitation Focus Group Discussions in Ramba Boy's Boarding School</t>
  </si>
  <si>
    <t>Engage with Stakeholders to have Messages of Action for WATSAN Activities in Ramba Boy's Boarding School</t>
  </si>
  <si>
    <t xml:space="preserve">Hold 1 End of Project Meeting </t>
  </si>
  <si>
    <t>Personnel Salary for 1 Project Coordinator</t>
  </si>
  <si>
    <t>Printing and Publication of Reports</t>
  </si>
  <si>
    <t>Consultation Fee</t>
  </si>
  <si>
    <t>Drilling Services</t>
  </si>
  <si>
    <t>Coordination Fee</t>
  </si>
  <si>
    <t>Unit</t>
  </si>
  <si>
    <t>Transport</t>
  </si>
  <si>
    <t>Purchase of Steel Water Tank</t>
  </si>
  <si>
    <t>Fixtures and Fittings</t>
  </si>
  <si>
    <t>Labor Charges</t>
  </si>
  <si>
    <t>Spray Painting Services</t>
  </si>
  <si>
    <t xml:space="preserve">Purchase of Elevation Steel </t>
  </si>
  <si>
    <t>Pieces</t>
  </si>
  <si>
    <t>Units</t>
  </si>
  <si>
    <t>Persons</t>
  </si>
  <si>
    <t>Trips</t>
  </si>
  <si>
    <t>Refreshments</t>
  </si>
  <si>
    <t>Transportation of Material</t>
  </si>
  <si>
    <t>Purchase Piping Units</t>
  </si>
  <si>
    <t>Refreshments for Participating Students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</si>
</sst>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3" fontId="39" fillId="0" borderId="10" xfId="0" applyNumberFormat="1" applyFont="1" applyBorder="1" applyAlignment="1">
      <alignment/>
    </xf>
    <xf numFmtId="164" fontId="0" fillId="14" borderId="10" xfId="42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7" fillId="14" borderId="12" xfId="0" applyFont="1" applyFill="1" applyBorder="1" applyAlignment="1">
      <alignment vertical="center"/>
    </xf>
    <xf numFmtId="164" fontId="0" fillId="14" borderId="13" xfId="42" applyNumberFormat="1" applyFont="1" applyFill="1" applyBorder="1" applyAlignment="1">
      <alignment/>
    </xf>
    <xf numFmtId="0" fontId="37" fillId="0" borderId="12" xfId="0" applyFont="1" applyBorder="1" applyAlignment="1">
      <alignment vertical="center"/>
    </xf>
    <xf numFmtId="164" fontId="0" fillId="0" borderId="13" xfId="42" applyNumberFormat="1" applyFont="1" applyBorder="1" applyAlignment="1">
      <alignment/>
    </xf>
    <xf numFmtId="0" fontId="37" fillId="33" borderId="12" xfId="0" applyFont="1" applyFill="1" applyBorder="1" applyAlignment="1">
      <alignment vertical="center"/>
    </xf>
    <xf numFmtId="164" fontId="37" fillId="33" borderId="13" xfId="42" applyNumberFormat="1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40" fillId="34" borderId="15" xfId="42" applyNumberFormat="1" applyFont="1" applyFill="1" applyBorder="1" applyAlignment="1">
      <alignment/>
    </xf>
    <xf numFmtId="0" fontId="41" fillId="14" borderId="10" xfId="0" applyFont="1" applyFill="1" applyBorder="1" applyAlignment="1">
      <alignment wrapText="1"/>
    </xf>
    <xf numFmtId="0" fontId="41" fillId="14" borderId="10" xfId="0" applyFont="1" applyFill="1" applyBorder="1" applyAlignment="1">
      <alignment vertical="top" wrapText="1"/>
    </xf>
    <xf numFmtId="0" fontId="40" fillId="14" borderId="12" xfId="0" applyFont="1" applyFill="1" applyBorder="1" applyAlignment="1">
      <alignment vertical="center"/>
    </xf>
    <xf numFmtId="0" fontId="41" fillId="14" borderId="0" xfId="0" applyFont="1" applyFill="1" applyBorder="1" applyAlignment="1">
      <alignment wrapText="1"/>
    </xf>
    <xf numFmtId="0" fontId="40" fillId="14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wrapText="1"/>
    </xf>
    <xf numFmtId="0" fontId="37" fillId="0" borderId="10" xfId="0" applyFont="1" applyBorder="1" applyAlignment="1">
      <alignment wrapText="1"/>
    </xf>
    <xf numFmtId="164" fontId="37" fillId="0" borderId="10" xfId="42" applyNumberFormat="1" applyFont="1" applyBorder="1" applyAlignment="1">
      <alignment wrapText="1"/>
    </xf>
    <xf numFmtId="164" fontId="37" fillId="0" borderId="13" xfId="42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0" fontId="0" fillId="0" borderId="22" xfId="0" applyBorder="1" applyAlignment="1">
      <alignment/>
    </xf>
    <xf numFmtId="0" fontId="4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43" fillId="33" borderId="26" xfId="0" applyFont="1" applyFill="1" applyBorder="1" applyAlignment="1">
      <alignment horizontal="left"/>
    </xf>
    <xf numFmtId="0" fontId="43" fillId="33" borderId="27" xfId="0" applyFont="1" applyFill="1" applyBorder="1" applyAlignment="1">
      <alignment horizontal="left"/>
    </xf>
    <xf numFmtId="0" fontId="43" fillId="33" borderId="28" xfId="0" applyFont="1" applyFill="1" applyBorder="1" applyAlignment="1">
      <alignment horizontal="left"/>
    </xf>
    <xf numFmtId="0" fontId="37" fillId="34" borderId="29" xfId="0" applyFont="1" applyFill="1" applyBorder="1" applyAlignment="1">
      <alignment/>
    </xf>
    <xf numFmtId="0" fontId="37" fillId="34" borderId="30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40" fillId="0" borderId="32" xfId="0" applyFont="1" applyBorder="1" applyAlignment="1">
      <alignment/>
    </xf>
    <xf numFmtId="0" fontId="40" fillId="0" borderId="27" xfId="0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1" name="Picture 1" descr="C:\Users\Aribangi\Saved Games\Microsoft Games\Downloads\women poverty LOGO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47625</xdr:rowOff>
    </xdr:from>
    <xdr:to>
      <xdr:col>2</xdr:col>
      <xdr:colOff>847725</xdr:colOff>
      <xdr:row>6</xdr:row>
      <xdr:rowOff>38100</xdr:rowOff>
    </xdr:to>
    <xdr:pic>
      <xdr:nvPicPr>
        <xdr:cNvPr id="2" name="Picture 2" descr="C:\Users\Aribangi\Saved Games\Microsoft Games\Downloads\women poverty LOGO 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47650"/>
          <a:ext cx="10287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zoomScale="90" zoomScaleNormal="90" zoomScalePageLayoutView="0" workbookViewId="0" topLeftCell="A1">
      <pane ySplit="1" topLeftCell="A56" activePane="bottomLeft" state="frozen"/>
      <selection pane="topLeft" activeCell="A1" sqref="A1"/>
      <selection pane="bottomLeft" activeCell="F76" sqref="F76"/>
    </sheetView>
  </sheetViews>
  <sheetFormatPr defaultColWidth="9.140625" defaultRowHeight="15"/>
  <cols>
    <col min="2" max="2" width="4.421875" style="0" bestFit="1" customWidth="1"/>
    <col min="3" max="3" width="64.140625" style="0" customWidth="1"/>
    <col min="4" max="4" width="11.00390625" style="5" bestFit="1" customWidth="1"/>
    <col min="5" max="5" width="15.00390625" style="5" customWidth="1"/>
    <col min="6" max="6" width="11.140625" style="5" bestFit="1" customWidth="1"/>
    <col min="7" max="7" width="13.8515625" style="5" bestFit="1" customWidth="1"/>
    <col min="8" max="8" width="19.140625" style="0" bestFit="1" customWidth="1"/>
  </cols>
  <sheetData>
    <row r="1" ht="15.75" thickBot="1">
      <c r="B1" s="8"/>
    </row>
    <row r="2" spans="2:8" ht="138.75" customHeight="1">
      <c r="B2" s="37" t="s">
        <v>15</v>
      </c>
      <c r="C2" s="38"/>
      <c r="D2" s="38"/>
      <c r="E2" s="38"/>
      <c r="F2" s="38"/>
      <c r="G2" s="39"/>
      <c r="H2" s="25"/>
    </row>
    <row r="3" spans="2:8" ht="15.75">
      <c r="B3" s="49" t="s">
        <v>30</v>
      </c>
      <c r="C3" s="50"/>
      <c r="D3" s="50"/>
      <c r="E3" s="50"/>
      <c r="F3" s="50"/>
      <c r="G3" s="50"/>
      <c r="H3" s="1"/>
    </row>
    <row r="4" spans="2:8" ht="15.75">
      <c r="B4" s="49" t="s">
        <v>16</v>
      </c>
      <c r="C4" s="50"/>
      <c r="D4" s="50"/>
      <c r="E4" s="50"/>
      <c r="F4" s="50"/>
      <c r="G4" s="50"/>
      <c r="H4" s="1">
        <v>101</v>
      </c>
    </row>
    <row r="5" spans="2:8" s="30" customFormat="1" ht="60">
      <c r="B5" s="26"/>
      <c r="C5" s="27" t="s">
        <v>0</v>
      </c>
      <c r="D5" s="28" t="s">
        <v>3</v>
      </c>
      <c r="E5" s="28" t="s">
        <v>2</v>
      </c>
      <c r="F5" s="28" t="s">
        <v>1</v>
      </c>
      <c r="G5" s="29" t="s">
        <v>26</v>
      </c>
      <c r="H5" s="29" t="s">
        <v>27</v>
      </c>
    </row>
    <row r="6" spans="2:8" ht="15.75">
      <c r="B6" s="10">
        <v>1</v>
      </c>
      <c r="C6" s="20" t="s">
        <v>31</v>
      </c>
      <c r="D6" s="7"/>
      <c r="E6" s="7"/>
      <c r="F6" s="7"/>
      <c r="G6" s="11"/>
      <c r="H6" s="11"/>
    </row>
    <row r="7" spans="2:8" ht="15">
      <c r="B7" s="12"/>
      <c r="C7" s="2" t="s">
        <v>40</v>
      </c>
      <c r="D7" s="51" t="s">
        <v>7</v>
      </c>
      <c r="E7" s="4">
        <v>5</v>
      </c>
      <c r="F7" s="4">
        <v>5000</v>
      </c>
      <c r="G7" s="13">
        <f>F7*E7</f>
        <v>25000</v>
      </c>
      <c r="H7" s="13">
        <f>G7/101</f>
        <v>247.52475247524754</v>
      </c>
    </row>
    <row r="8" spans="2:8" ht="15">
      <c r="B8" s="12"/>
      <c r="C8" s="2" t="s">
        <v>41</v>
      </c>
      <c r="D8" s="52" t="s">
        <v>43</v>
      </c>
      <c r="E8" s="4">
        <v>1</v>
      </c>
      <c r="F8" s="4">
        <v>1700000</v>
      </c>
      <c r="G8" s="13">
        <f>F8*E8</f>
        <v>1700000</v>
      </c>
      <c r="H8" s="13">
        <f>G8/101</f>
        <v>16831.68316831683</v>
      </c>
    </row>
    <row r="9" spans="2:8" ht="15">
      <c r="B9" s="12"/>
      <c r="C9" s="2" t="s">
        <v>42</v>
      </c>
      <c r="D9" s="52" t="s">
        <v>9</v>
      </c>
      <c r="E9" s="4">
        <v>14</v>
      </c>
      <c r="F9" s="4">
        <v>2500</v>
      </c>
      <c r="G9" s="13">
        <f>F9*E9</f>
        <v>35000</v>
      </c>
      <c r="H9" s="13">
        <f>G9/101</f>
        <v>346.53465346534654</v>
      </c>
    </row>
    <row r="10" spans="2:8" ht="15">
      <c r="B10" s="12"/>
      <c r="C10" s="2" t="s">
        <v>18</v>
      </c>
      <c r="D10" s="4" t="s">
        <v>7</v>
      </c>
      <c r="E10" s="4">
        <v>14</v>
      </c>
      <c r="F10" s="4">
        <v>1000</v>
      </c>
      <c r="G10" s="13">
        <f>F10*E10</f>
        <v>14000</v>
      </c>
      <c r="H10" s="13">
        <f>G10/101</f>
        <v>138.6138613861386</v>
      </c>
    </row>
    <row r="11" spans="2:8" ht="15">
      <c r="B11" s="14"/>
      <c r="C11" s="40" t="s">
        <v>13</v>
      </c>
      <c r="D11" s="41"/>
      <c r="E11" s="41"/>
      <c r="F11" s="42"/>
      <c r="G11" s="15">
        <f>SUM(G7:G10)</f>
        <v>1774000</v>
      </c>
      <c r="H11" s="15">
        <f>SUM(H7:H10)</f>
        <v>17564.356435643567</v>
      </c>
    </row>
    <row r="12" spans="2:8" ht="15">
      <c r="B12" s="12"/>
      <c r="C12" s="2"/>
      <c r="D12" s="4"/>
      <c r="E12" s="4"/>
      <c r="F12" s="4"/>
      <c r="G12" s="13"/>
      <c r="H12" s="13"/>
    </row>
    <row r="13" spans="2:8" ht="31.5">
      <c r="B13" s="10">
        <v>1.1</v>
      </c>
      <c r="C13" s="21" t="s">
        <v>32</v>
      </c>
      <c r="D13" s="7"/>
      <c r="E13" s="7"/>
      <c r="F13" s="7"/>
      <c r="G13" s="11"/>
      <c r="H13" s="11"/>
    </row>
    <row r="14" spans="2:8" ht="15">
      <c r="B14" s="12"/>
      <c r="C14" s="2" t="s">
        <v>45</v>
      </c>
      <c r="D14" s="51" t="s">
        <v>43</v>
      </c>
      <c r="E14" s="4">
        <v>1</v>
      </c>
      <c r="F14" s="4">
        <v>130000</v>
      </c>
      <c r="G14" s="13">
        <f>F14*E14</f>
        <v>130000</v>
      </c>
      <c r="H14" s="13">
        <f>G14/H4</f>
        <v>1287.1287128712872</v>
      </c>
    </row>
    <row r="15" spans="2:8" ht="15">
      <c r="B15" s="12"/>
      <c r="C15" s="2" t="s">
        <v>44</v>
      </c>
      <c r="D15" s="4" t="s">
        <v>11</v>
      </c>
      <c r="E15" s="4">
        <v>3</v>
      </c>
      <c r="F15" s="4">
        <v>10000</v>
      </c>
      <c r="G15" s="13">
        <f>F15*E15</f>
        <v>30000</v>
      </c>
      <c r="H15" s="13">
        <f>G15/H4</f>
        <v>297.029702970297</v>
      </c>
    </row>
    <row r="16" spans="2:8" ht="15">
      <c r="B16" s="12"/>
      <c r="C16" s="2" t="s">
        <v>42</v>
      </c>
      <c r="D16" s="52" t="s">
        <v>9</v>
      </c>
      <c r="E16" s="4">
        <v>3</v>
      </c>
      <c r="F16" s="4">
        <v>2500</v>
      </c>
      <c r="G16" s="13">
        <f>F16*E16</f>
        <v>7500</v>
      </c>
      <c r="H16" s="13">
        <f>G16/H4</f>
        <v>74.25742574257426</v>
      </c>
    </row>
    <row r="17" spans="2:8" ht="15">
      <c r="B17" s="12"/>
      <c r="C17" s="2" t="s">
        <v>48</v>
      </c>
      <c r="D17" s="52" t="s">
        <v>43</v>
      </c>
      <c r="E17" s="4">
        <v>1</v>
      </c>
      <c r="F17" s="4">
        <v>20000</v>
      </c>
      <c r="G17" s="13">
        <f>F17*E17</f>
        <v>20000</v>
      </c>
      <c r="H17" s="13">
        <f>G17/H4</f>
        <v>198.01980198019803</v>
      </c>
    </row>
    <row r="18" spans="2:8" ht="15">
      <c r="B18" s="14"/>
      <c r="C18" s="40" t="s">
        <v>13</v>
      </c>
      <c r="D18" s="41"/>
      <c r="E18" s="41"/>
      <c r="F18" s="42"/>
      <c r="G18" s="15">
        <f>SUM(G14:G17)</f>
        <v>187500</v>
      </c>
      <c r="H18" s="15">
        <f>SUM(H14:H17)</f>
        <v>1856.4356435643565</v>
      </c>
    </row>
    <row r="19" spans="2:8" ht="15">
      <c r="B19" s="12"/>
      <c r="C19" s="9"/>
      <c r="D19" s="4"/>
      <c r="E19" s="4"/>
      <c r="F19" s="4"/>
      <c r="G19" s="13"/>
      <c r="H19" s="13"/>
    </row>
    <row r="20" spans="2:8" ht="31.5">
      <c r="B20" s="10">
        <v>1.2</v>
      </c>
      <c r="C20" s="20" t="s">
        <v>33</v>
      </c>
      <c r="D20" s="7"/>
      <c r="E20" s="7"/>
      <c r="F20" s="7"/>
      <c r="G20" s="11"/>
      <c r="H20" s="11"/>
    </row>
    <row r="21" spans="2:8" ht="15">
      <c r="B21" s="12"/>
      <c r="C21" s="2" t="s">
        <v>49</v>
      </c>
      <c r="D21" s="52" t="s">
        <v>50</v>
      </c>
      <c r="E21" s="4">
        <v>20</v>
      </c>
      <c r="F21" s="4">
        <v>2225</v>
      </c>
      <c r="G21" s="13">
        <f>F21*E21</f>
        <v>44500</v>
      </c>
      <c r="H21" s="13">
        <f>G21/H4</f>
        <v>440.5940594059406</v>
      </c>
    </row>
    <row r="22" spans="2:8" ht="15">
      <c r="B22" s="12"/>
      <c r="C22" s="2" t="s">
        <v>46</v>
      </c>
      <c r="D22" s="52" t="s">
        <v>51</v>
      </c>
      <c r="E22" s="4">
        <v>11</v>
      </c>
      <c r="F22" s="4">
        <v>1165</v>
      </c>
      <c r="G22" s="13">
        <f>F22*E22</f>
        <v>12815</v>
      </c>
      <c r="H22" s="13">
        <f>G22/H4</f>
        <v>126.88118811881188</v>
      </c>
    </row>
    <row r="23" spans="2:8" ht="15">
      <c r="B23" s="12"/>
      <c r="C23" s="2" t="s">
        <v>55</v>
      </c>
      <c r="D23" s="52" t="s">
        <v>7</v>
      </c>
      <c r="E23" s="4">
        <v>1</v>
      </c>
      <c r="F23" s="4">
        <v>9000</v>
      </c>
      <c r="G23" s="4">
        <v>10000</v>
      </c>
      <c r="H23" s="13">
        <f>G23/H4</f>
        <v>99.00990099009901</v>
      </c>
    </row>
    <row r="24" spans="2:8" ht="15">
      <c r="B24" s="12"/>
      <c r="C24" s="2" t="s">
        <v>42</v>
      </c>
      <c r="D24" s="52" t="s">
        <v>9</v>
      </c>
      <c r="E24" s="4">
        <v>5</v>
      </c>
      <c r="F24" s="4">
        <v>2500</v>
      </c>
      <c r="G24" s="13">
        <f>F24*E24</f>
        <v>12500</v>
      </c>
      <c r="H24" s="13">
        <f>G24/H4</f>
        <v>123.76237623762377</v>
      </c>
    </row>
    <row r="25" spans="2:8" ht="15">
      <c r="B25" s="12"/>
      <c r="C25" s="2" t="s">
        <v>47</v>
      </c>
      <c r="D25" s="52" t="s">
        <v>52</v>
      </c>
      <c r="E25" s="4">
        <v>8</v>
      </c>
      <c r="F25" s="4">
        <v>5000</v>
      </c>
      <c r="G25" s="13">
        <f>F25*E25</f>
        <v>40000</v>
      </c>
      <c r="H25" s="13">
        <f>G25/H4</f>
        <v>396.03960396039605</v>
      </c>
    </row>
    <row r="26" spans="2:8" ht="15">
      <c r="B26" s="17"/>
      <c r="C26" s="43" t="s">
        <v>13</v>
      </c>
      <c r="D26" s="44"/>
      <c r="E26" s="44"/>
      <c r="F26" s="45"/>
      <c r="G26" s="15">
        <f>SUM(G21:G25)</f>
        <v>119815</v>
      </c>
      <c r="H26" s="15">
        <f>SUM(H21:H25)</f>
        <v>1186.2871287128714</v>
      </c>
    </row>
    <row r="27" spans="2:8" ht="15">
      <c r="B27" s="16"/>
      <c r="C27" s="3"/>
      <c r="D27" s="4"/>
      <c r="E27" s="4"/>
      <c r="F27" s="4"/>
      <c r="G27" s="13"/>
      <c r="H27" s="13"/>
    </row>
    <row r="28" spans="2:8" ht="31.5">
      <c r="B28" s="22">
        <v>1.3</v>
      </c>
      <c r="C28" s="20" t="s">
        <v>34</v>
      </c>
      <c r="D28" s="7"/>
      <c r="E28" s="7"/>
      <c r="F28" s="7"/>
      <c r="G28" s="11"/>
      <c r="H28" s="11"/>
    </row>
    <row r="29" spans="2:8" ht="15">
      <c r="B29" s="16"/>
      <c r="C29" s="2" t="s">
        <v>56</v>
      </c>
      <c r="D29" s="52" t="s">
        <v>51</v>
      </c>
      <c r="E29" s="4">
        <v>19</v>
      </c>
      <c r="F29" s="4">
        <v>3500</v>
      </c>
      <c r="G29" s="13">
        <f>F29*E29</f>
        <v>66500</v>
      </c>
      <c r="H29" s="13">
        <f>G29/H4</f>
        <v>658.4158415841584</v>
      </c>
    </row>
    <row r="30" spans="2:8" ht="15">
      <c r="B30" s="16"/>
      <c r="C30" s="2" t="s">
        <v>47</v>
      </c>
      <c r="D30" s="52" t="s">
        <v>52</v>
      </c>
      <c r="E30" s="4">
        <v>5</v>
      </c>
      <c r="F30" s="4">
        <v>10000</v>
      </c>
      <c r="G30" s="13">
        <f>F30*E30</f>
        <v>50000</v>
      </c>
      <c r="H30" s="13">
        <f>G30/H4</f>
        <v>495.0495049504951</v>
      </c>
    </row>
    <row r="31" spans="2:8" ht="15">
      <c r="B31" s="16"/>
      <c r="C31" s="2" t="s">
        <v>42</v>
      </c>
      <c r="D31" s="52" t="s">
        <v>9</v>
      </c>
      <c r="E31" s="4">
        <v>14</v>
      </c>
      <c r="F31" s="4">
        <v>2500</v>
      </c>
      <c r="G31" s="13">
        <f>F31*E31</f>
        <v>35000</v>
      </c>
      <c r="H31" s="13">
        <f>G31/H4</f>
        <v>346.53465346534654</v>
      </c>
    </row>
    <row r="32" spans="2:8" ht="15">
      <c r="B32" s="17"/>
      <c r="C32" s="40" t="s">
        <v>13</v>
      </c>
      <c r="D32" s="41"/>
      <c r="E32" s="41"/>
      <c r="F32" s="42"/>
      <c r="G32" s="15">
        <f>SUM(G29:G31)</f>
        <v>151500</v>
      </c>
      <c r="H32" s="15">
        <f>SUM(H29:H31)</f>
        <v>1500</v>
      </c>
    </row>
    <row r="33" spans="2:8" ht="15">
      <c r="B33" s="16"/>
      <c r="C33" s="2"/>
      <c r="D33" s="4"/>
      <c r="E33" s="4"/>
      <c r="F33" s="4"/>
      <c r="G33" s="13"/>
      <c r="H33" s="13"/>
    </row>
    <row r="34" spans="2:8" ht="28.5" customHeight="1">
      <c r="B34" s="22">
        <v>1.4</v>
      </c>
      <c r="C34" s="20" t="s">
        <v>35</v>
      </c>
      <c r="D34" s="7"/>
      <c r="E34" s="7"/>
      <c r="F34" s="7"/>
      <c r="G34" s="11"/>
      <c r="H34" s="11"/>
    </row>
    <row r="35" spans="2:8" ht="15">
      <c r="B35" s="16"/>
      <c r="C35" s="3" t="s">
        <v>4</v>
      </c>
      <c r="D35" s="4" t="s">
        <v>7</v>
      </c>
      <c r="E35" s="4">
        <v>12</v>
      </c>
      <c r="F35" s="4">
        <v>15000</v>
      </c>
      <c r="G35" s="13">
        <f aca="true" t="shared" si="0" ref="G35:G40">F35*E35</f>
        <v>180000</v>
      </c>
      <c r="H35" s="13">
        <f>G35/H4</f>
        <v>1782.1782178217823</v>
      </c>
    </row>
    <row r="36" spans="2:8" ht="15">
      <c r="B36" s="16"/>
      <c r="C36" s="3" t="s">
        <v>44</v>
      </c>
      <c r="D36" s="52" t="s">
        <v>53</v>
      </c>
      <c r="E36" s="4">
        <v>24</v>
      </c>
      <c r="F36" s="4">
        <v>5000</v>
      </c>
      <c r="G36" s="13">
        <f t="shared" si="0"/>
        <v>120000</v>
      </c>
      <c r="H36" s="13">
        <f>G36/H4</f>
        <v>1188.118811881188</v>
      </c>
    </row>
    <row r="37" spans="2:8" ht="15">
      <c r="B37" s="16"/>
      <c r="C37" s="3" t="s">
        <v>57</v>
      </c>
      <c r="D37" s="52" t="s">
        <v>8</v>
      </c>
      <c r="E37" s="4">
        <v>480</v>
      </c>
      <c r="F37" s="4">
        <v>250</v>
      </c>
      <c r="G37" s="13">
        <f t="shared" si="0"/>
        <v>120000</v>
      </c>
      <c r="H37" s="13">
        <f>G37/H4</f>
        <v>1188.118811881188</v>
      </c>
    </row>
    <row r="38" spans="2:8" ht="15">
      <c r="B38" s="16"/>
      <c r="C38" s="3" t="s">
        <v>18</v>
      </c>
      <c r="D38" s="4" t="s">
        <v>9</v>
      </c>
      <c r="E38" s="4">
        <v>12</v>
      </c>
      <c r="F38" s="4">
        <v>1000</v>
      </c>
      <c r="G38" s="13">
        <f t="shared" si="0"/>
        <v>12000</v>
      </c>
      <c r="H38" s="13">
        <f>G38/H4</f>
        <v>118.81188118811882</v>
      </c>
    </row>
    <row r="39" spans="2:8" ht="15">
      <c r="B39" s="16"/>
      <c r="C39" s="3" t="s">
        <v>6</v>
      </c>
      <c r="D39" s="4" t="s">
        <v>8</v>
      </c>
      <c r="E39" s="4">
        <v>1</v>
      </c>
      <c r="F39" s="4">
        <v>10000</v>
      </c>
      <c r="G39" s="13">
        <f t="shared" si="0"/>
        <v>10000</v>
      </c>
      <c r="H39" s="13">
        <f>G39/H4</f>
        <v>99.00990099009901</v>
      </c>
    </row>
    <row r="40" spans="2:8" ht="15">
      <c r="B40" s="16"/>
      <c r="C40" s="3" t="s">
        <v>20</v>
      </c>
      <c r="D40" s="4" t="s">
        <v>8</v>
      </c>
      <c r="E40" s="4">
        <v>1000</v>
      </c>
      <c r="F40" s="4">
        <v>70</v>
      </c>
      <c r="G40" s="13">
        <f t="shared" si="0"/>
        <v>70000</v>
      </c>
      <c r="H40" s="13">
        <f>G40/H4</f>
        <v>693.0693069306931</v>
      </c>
    </row>
    <row r="41" spans="2:8" ht="15">
      <c r="B41" s="17"/>
      <c r="C41" s="40" t="s">
        <v>13</v>
      </c>
      <c r="D41" s="41"/>
      <c r="E41" s="41"/>
      <c r="F41" s="42"/>
      <c r="G41" s="15">
        <f>SUM(G35:G40)</f>
        <v>512000</v>
      </c>
      <c r="H41" s="15">
        <f>SUM(H35:H40)</f>
        <v>5069.306930693068</v>
      </c>
    </row>
    <row r="42" spans="2:8" ht="15">
      <c r="B42" s="16"/>
      <c r="C42" s="3"/>
      <c r="D42" s="4"/>
      <c r="E42" s="4"/>
      <c r="F42" s="4"/>
      <c r="G42" s="13"/>
      <c r="H42" s="13"/>
    </row>
    <row r="43" spans="2:8" ht="31.5">
      <c r="B43" s="22">
        <v>1.5</v>
      </c>
      <c r="C43" s="23" t="s">
        <v>36</v>
      </c>
      <c r="D43" s="7"/>
      <c r="E43" s="7"/>
      <c r="F43" s="7"/>
      <c r="G43" s="11"/>
      <c r="H43" s="11"/>
    </row>
    <row r="44" spans="2:8" ht="15">
      <c r="B44" s="16"/>
      <c r="C44" s="2" t="s">
        <v>54</v>
      </c>
      <c r="D44" s="4" t="s">
        <v>8</v>
      </c>
      <c r="E44" s="4">
        <v>30</v>
      </c>
      <c r="F44" s="4">
        <v>1500</v>
      </c>
      <c r="G44" s="13">
        <f>F44*E44</f>
        <v>45000</v>
      </c>
      <c r="H44" s="13">
        <f>G44/H4</f>
        <v>445.54455445544556</v>
      </c>
    </row>
    <row r="45" spans="2:8" ht="15">
      <c r="B45" s="16"/>
      <c r="C45" s="2" t="s">
        <v>19</v>
      </c>
      <c r="D45" s="4" t="s">
        <v>8</v>
      </c>
      <c r="E45" s="4">
        <v>10</v>
      </c>
      <c r="F45" s="4">
        <v>1000</v>
      </c>
      <c r="G45" s="13">
        <f>F45*E45</f>
        <v>10000</v>
      </c>
      <c r="H45" s="13">
        <f>G45/H4</f>
        <v>99.00990099009901</v>
      </c>
    </row>
    <row r="46" spans="2:8" ht="15">
      <c r="B46" s="16"/>
      <c r="C46" s="2" t="s">
        <v>17</v>
      </c>
      <c r="D46" s="4" t="s">
        <v>8</v>
      </c>
      <c r="E46" s="4">
        <v>30</v>
      </c>
      <c r="F46" s="4">
        <v>100</v>
      </c>
      <c r="G46" s="13">
        <f>F46*E46</f>
        <v>3000</v>
      </c>
      <c r="H46" s="13">
        <f>G46/H4</f>
        <v>29.702970297029704</v>
      </c>
    </row>
    <row r="47" spans="2:8" ht="15">
      <c r="B47" s="16"/>
      <c r="C47" s="2" t="s">
        <v>21</v>
      </c>
      <c r="D47" s="4" t="s">
        <v>7</v>
      </c>
      <c r="E47" s="4">
        <v>1</v>
      </c>
      <c r="F47" s="4">
        <v>7500</v>
      </c>
      <c r="G47" s="13">
        <f>F47*E47</f>
        <v>7500</v>
      </c>
      <c r="H47" s="13">
        <f>G47/H4</f>
        <v>74.25742574257426</v>
      </c>
    </row>
    <row r="48" spans="2:8" ht="15">
      <c r="B48" s="17"/>
      <c r="C48" s="40" t="s">
        <v>13</v>
      </c>
      <c r="D48" s="41"/>
      <c r="E48" s="41"/>
      <c r="F48" s="42"/>
      <c r="G48" s="15">
        <f>SUM(G44:G47)</f>
        <v>65500</v>
      </c>
      <c r="H48" s="15">
        <f>SUM(H44:H47)</f>
        <v>648.5148514851485</v>
      </c>
    </row>
    <row r="49" spans="2:8" ht="15">
      <c r="B49" s="16"/>
      <c r="C49" s="3"/>
      <c r="D49" s="4"/>
      <c r="E49" s="4"/>
      <c r="F49" s="4"/>
      <c r="G49" s="13"/>
      <c r="H49" s="13"/>
    </row>
    <row r="50" spans="2:8" ht="15.75">
      <c r="B50" s="22">
        <v>2</v>
      </c>
      <c r="C50" s="23" t="s">
        <v>37</v>
      </c>
      <c r="D50" s="7"/>
      <c r="E50" s="7"/>
      <c r="F50" s="7"/>
      <c r="G50" s="11"/>
      <c r="H50" s="11"/>
    </row>
    <row r="51" spans="2:8" ht="15">
      <c r="B51" s="16"/>
      <c r="C51" s="2" t="s">
        <v>5</v>
      </c>
      <c r="D51" s="4" t="s">
        <v>9</v>
      </c>
      <c r="E51" s="4">
        <v>1</v>
      </c>
      <c r="F51" s="4">
        <v>3500</v>
      </c>
      <c r="G51" s="13">
        <f>F51*E51</f>
        <v>3500</v>
      </c>
      <c r="H51" s="13">
        <f>G51/H4</f>
        <v>34.65346534653465</v>
      </c>
    </row>
    <row r="52" spans="2:8" ht="15">
      <c r="B52" s="16"/>
      <c r="C52" s="2" t="s">
        <v>54</v>
      </c>
      <c r="D52" s="4" t="s">
        <v>8</v>
      </c>
      <c r="E52" s="4">
        <v>40</v>
      </c>
      <c r="F52" s="4">
        <v>1500</v>
      </c>
      <c r="G52" s="13">
        <f>F52*E52</f>
        <v>60000</v>
      </c>
      <c r="H52" s="13">
        <f>G52/H4</f>
        <v>594.059405940594</v>
      </c>
    </row>
    <row r="53" spans="2:8" ht="15">
      <c r="B53" s="16"/>
      <c r="C53" s="2" t="s">
        <v>24</v>
      </c>
      <c r="D53" s="4" t="s">
        <v>8</v>
      </c>
      <c r="E53" s="4">
        <v>15</v>
      </c>
      <c r="F53" s="6">
        <v>1000</v>
      </c>
      <c r="G53" s="13">
        <f>F53*E53</f>
        <v>15000</v>
      </c>
      <c r="H53" s="13">
        <f>G53/H4</f>
        <v>148.5148514851485</v>
      </c>
    </row>
    <row r="54" spans="2:8" ht="15">
      <c r="B54" s="16"/>
      <c r="C54" s="3" t="s">
        <v>22</v>
      </c>
      <c r="D54" s="52" t="s">
        <v>52</v>
      </c>
      <c r="E54" s="4">
        <v>4</v>
      </c>
      <c r="F54" s="6">
        <v>20000</v>
      </c>
      <c r="G54" s="13">
        <f>F54*E54</f>
        <v>80000</v>
      </c>
      <c r="H54" s="13">
        <f>G54/H4</f>
        <v>792.0792079207921</v>
      </c>
    </row>
    <row r="55" spans="2:8" ht="15">
      <c r="B55" s="16"/>
      <c r="C55" s="3" t="s">
        <v>23</v>
      </c>
      <c r="D55" s="4" t="s">
        <v>8</v>
      </c>
      <c r="E55" s="4">
        <v>40</v>
      </c>
      <c r="F55" s="4">
        <v>100</v>
      </c>
      <c r="G55" s="13">
        <f>F55*E55</f>
        <v>4000</v>
      </c>
      <c r="H55" s="13">
        <f>G55/H4</f>
        <v>39.603960396039604</v>
      </c>
    </row>
    <row r="56" spans="2:8" ht="15">
      <c r="B56" s="17"/>
      <c r="C56" s="40" t="s">
        <v>13</v>
      </c>
      <c r="D56" s="41"/>
      <c r="E56" s="41"/>
      <c r="F56" s="42"/>
      <c r="G56" s="15">
        <f>SUM(G51:G55)</f>
        <v>162500</v>
      </c>
      <c r="H56" s="15">
        <f>SUM(H51:H55)</f>
        <v>1608.9108910891089</v>
      </c>
    </row>
    <row r="57" spans="2:8" ht="15">
      <c r="B57" s="16"/>
      <c r="C57" s="1"/>
      <c r="D57" s="4"/>
      <c r="E57" s="4"/>
      <c r="F57" s="4"/>
      <c r="G57" s="13"/>
      <c r="H57" s="13"/>
    </row>
    <row r="58" spans="2:8" ht="27.75" customHeight="1">
      <c r="B58" s="22">
        <v>3</v>
      </c>
      <c r="C58" s="24" t="s">
        <v>25</v>
      </c>
      <c r="D58" s="7"/>
      <c r="E58" s="7"/>
      <c r="F58" s="7"/>
      <c r="G58" s="11"/>
      <c r="H58" s="11"/>
    </row>
    <row r="59" spans="2:8" ht="15">
      <c r="B59" s="16"/>
      <c r="C59" s="1" t="s">
        <v>10</v>
      </c>
      <c r="D59" s="4" t="s">
        <v>8</v>
      </c>
      <c r="E59" s="4">
        <v>4</v>
      </c>
      <c r="F59" s="4">
        <v>1500</v>
      </c>
      <c r="G59" s="13">
        <f>F59*E59</f>
        <v>6000</v>
      </c>
      <c r="H59" s="13">
        <f>G59/H4</f>
        <v>59.40594059405941</v>
      </c>
    </row>
    <row r="60" spans="2:8" ht="15">
      <c r="B60" s="16"/>
      <c r="C60" s="1" t="s">
        <v>38</v>
      </c>
      <c r="D60" s="4" t="s">
        <v>11</v>
      </c>
      <c r="E60" s="4">
        <v>12</v>
      </c>
      <c r="F60" s="4">
        <v>40000</v>
      </c>
      <c r="G60" s="13">
        <f>F60*E60</f>
        <v>480000</v>
      </c>
      <c r="H60" s="13">
        <f>G60/H4</f>
        <v>4752.475247524752</v>
      </c>
    </row>
    <row r="61" spans="2:8" ht="15">
      <c r="B61" s="16"/>
      <c r="C61" s="1" t="s">
        <v>12</v>
      </c>
      <c r="D61" s="4" t="s">
        <v>8</v>
      </c>
      <c r="E61" s="4">
        <v>1</v>
      </c>
      <c r="F61" s="4">
        <v>38000</v>
      </c>
      <c r="G61" s="13">
        <f>F61*E61</f>
        <v>38000</v>
      </c>
      <c r="H61" s="13">
        <f>G61/H4</f>
        <v>376.23762376237624</v>
      </c>
    </row>
    <row r="62" spans="2:8" ht="15">
      <c r="B62" s="16"/>
      <c r="C62" s="1" t="s">
        <v>39</v>
      </c>
      <c r="D62" s="4" t="s">
        <v>8</v>
      </c>
      <c r="E62" s="4">
        <v>4</v>
      </c>
      <c r="F62" s="4">
        <v>5000</v>
      </c>
      <c r="G62" s="13">
        <f>F62*E62</f>
        <v>20000</v>
      </c>
      <c r="H62" s="13">
        <f>G62/H4</f>
        <v>198.01980198019803</v>
      </c>
    </row>
    <row r="63" spans="2:8" ht="15">
      <c r="B63" s="17"/>
      <c r="C63" s="43" t="s">
        <v>13</v>
      </c>
      <c r="D63" s="44"/>
      <c r="E63" s="44"/>
      <c r="F63" s="45"/>
      <c r="G63" s="15">
        <f>SUM(G59:G62)</f>
        <v>544000</v>
      </c>
      <c r="H63" s="15">
        <f>SUM(H59:H62)</f>
        <v>5386.138613861387</v>
      </c>
    </row>
    <row r="64" spans="2:8" ht="15">
      <c r="B64" s="16"/>
      <c r="C64" s="1" t="s">
        <v>28</v>
      </c>
      <c r="D64" s="4" t="s">
        <v>11</v>
      </c>
      <c r="E64" s="4">
        <v>12</v>
      </c>
      <c r="F64" s="4">
        <v>20000</v>
      </c>
      <c r="G64" s="13">
        <f>F64*E64</f>
        <v>240000</v>
      </c>
      <c r="H64" s="13">
        <f>G64/H4</f>
        <v>2376.237623762376</v>
      </c>
    </row>
    <row r="65" spans="2:8" ht="15">
      <c r="B65" s="16"/>
      <c r="C65" s="1" t="s">
        <v>29</v>
      </c>
      <c r="D65" s="4" t="s">
        <v>8</v>
      </c>
      <c r="E65" s="4">
        <v>2</v>
      </c>
      <c r="F65" s="4">
        <v>45000</v>
      </c>
      <c r="G65" s="13">
        <f>F65*E65</f>
        <v>90000</v>
      </c>
      <c r="H65" s="13">
        <f>G65/H4</f>
        <v>891.0891089108911</v>
      </c>
    </row>
    <row r="66" spans="2:8" ht="15">
      <c r="B66" s="17"/>
      <c r="C66" s="43" t="s">
        <v>13</v>
      </c>
      <c r="D66" s="44"/>
      <c r="E66" s="44"/>
      <c r="F66" s="45"/>
      <c r="G66" s="15">
        <f>SUM(G64:G65)</f>
        <v>330000</v>
      </c>
      <c r="H66" s="15">
        <f>SUM(H64:H65)</f>
        <v>3267.3267326732675</v>
      </c>
    </row>
    <row r="67" spans="2:8" ht="15">
      <c r="B67" s="31"/>
      <c r="C67" s="32"/>
      <c r="D67" s="33"/>
      <c r="E67" s="33"/>
      <c r="F67" s="34"/>
      <c r="G67" s="35"/>
      <c r="H67" s="36"/>
    </row>
    <row r="68" spans="2:8" ht="29.25" customHeight="1" thickBot="1">
      <c r="B68" s="18"/>
      <c r="C68" s="46" t="s">
        <v>14</v>
      </c>
      <c r="D68" s="47"/>
      <c r="E68" s="47"/>
      <c r="F68" s="48"/>
      <c r="G68" s="19">
        <f>SUM(G63,G56,G48,G48,G41,G32,G26,G18,G11,G66)</f>
        <v>3912315</v>
      </c>
      <c r="H68" s="19">
        <f>G68/H4</f>
        <v>38735.792079207924</v>
      </c>
    </row>
  </sheetData>
  <sheetProtection/>
  <mergeCells count="13">
    <mergeCell ref="C68:F68"/>
    <mergeCell ref="B4:G4"/>
    <mergeCell ref="B3:G3"/>
    <mergeCell ref="C66:F66"/>
    <mergeCell ref="B2:G2"/>
    <mergeCell ref="C11:F11"/>
    <mergeCell ref="C18:F18"/>
    <mergeCell ref="C26:F26"/>
    <mergeCell ref="C63:F63"/>
    <mergeCell ref="C56:F56"/>
    <mergeCell ref="C48:F48"/>
    <mergeCell ref="C41:F41"/>
    <mergeCell ref="C32:F32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Nosim Staff Members</dc:creator>
  <cp:keywords/>
  <dc:description/>
  <cp:lastModifiedBy>toshiba m700 tablet</cp:lastModifiedBy>
  <dcterms:created xsi:type="dcterms:W3CDTF">2014-10-09T17:20:51Z</dcterms:created>
  <dcterms:modified xsi:type="dcterms:W3CDTF">2016-04-21T12:31:28Z</dcterms:modified>
  <cp:category/>
  <cp:version/>
  <cp:contentType/>
  <cp:contentStatus/>
</cp:coreProperties>
</file>