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1200" yWindow="460" windowWidth="21180" windowHeight="12500"/>
  </bookViews>
  <sheets>
    <sheet name="Budget Overview" sheetId="4" r:id="rId1"/>
    <sheet name="Playground Construction " sheetId="1" r:id="rId2"/>
    <sheet name="Youth Theater Project" sheetId="2" r:id="rId3"/>
  </sheets>
  <definedNames>
    <definedName name="_GoBack" localSheetId="1">'Playground Construction '!$G$19</definedName>
  </definedName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D24" i="4"/>
  <c r="E12"/>
  <c r="E13"/>
  <c r="E24"/>
  <c r="E22"/>
  <c r="D19"/>
  <c r="D22"/>
  <c r="E21"/>
  <c r="E19"/>
  <c r="D6" i="2"/>
  <c r="D7"/>
  <c r="D9"/>
  <c r="D11"/>
  <c r="D13"/>
  <c r="C13"/>
  <c r="D5"/>
</calcChain>
</file>

<file path=xl/sharedStrings.xml><?xml version="1.0" encoding="utf-8"?>
<sst xmlns="http://schemas.openxmlformats.org/spreadsheetml/2006/main" count="105" uniqueCount="73">
  <si>
    <t xml:space="preserve">Summary:   Here are the costs to complete the Abir's Garden Playground in Ein Yanoun as well as launch the new Youth Theater program in both Ein Yanoun and Al Aqaba Village.   Please note there are three worksheets: an overview, a playground construction budget, and a youth theater project budget.   Construction is done by professionals hired and supervised by the Village with assistance from CfP volunteers. </t>
    <phoneticPr fontId="8" type="noConversion"/>
  </si>
  <si>
    <t>Launching the Combatants for Peace Youth Theater at 2 Locations</t>
    <phoneticPr fontId="8" type="noConversion"/>
  </si>
  <si>
    <t>In-kind Donations for volunteer labor</t>
    <phoneticPr fontId="8" type="noConversion"/>
  </si>
  <si>
    <t>Rebuilding Alliance Project Budget in partnership                                                    with Combatants for Peace</t>
    <phoneticPr fontId="8" type="noConversion"/>
  </si>
  <si>
    <t xml:space="preserve">    Ein Yanoun playground construction (see details on next worksheet)</t>
    <phoneticPr fontId="8" type="noConversion"/>
  </si>
  <si>
    <t>Total Revenue</t>
  </si>
  <si>
    <t>"Abirs Garden Playgrounds: a Safe Place to Grow"</t>
    <phoneticPr fontId="8" type="noConversion"/>
  </si>
  <si>
    <t>Global Giving Donations as of Nov. 28, 2013</t>
    <phoneticPr fontId="8" type="noConversion"/>
  </si>
  <si>
    <t>Global Giving Donations</t>
    <phoneticPr fontId="8" type="noConversion"/>
  </si>
  <si>
    <t>Matching Grants</t>
    <phoneticPr fontId="8" type="noConversion"/>
  </si>
  <si>
    <t xml:space="preserve">   Youth Theater Program in 2 locations</t>
    <phoneticPr fontId="8" type="noConversion"/>
  </si>
  <si>
    <t xml:space="preserve"> </t>
    <phoneticPr fontId="8" type="noConversion"/>
  </si>
  <si>
    <t>Total Construction + Theater</t>
    <phoneticPr fontId="8" type="noConversion"/>
  </si>
  <si>
    <t>Rebuilding Alliance Overhead 20%</t>
    <phoneticPr fontId="8" type="noConversion"/>
  </si>
  <si>
    <t>Income</t>
  </si>
  <si>
    <t>Notes</t>
  </si>
  <si>
    <t>Grants &amp; Donations</t>
  </si>
  <si>
    <t>TOTAL EXPENSES</t>
  </si>
  <si>
    <t>Revenues - Expenses</t>
  </si>
  <si>
    <t>Expenses</t>
  </si>
  <si>
    <t>In-kind Donations</t>
  </si>
  <si>
    <t>NON-PERSONNEL</t>
  </si>
  <si>
    <t>Coordination </t>
    <phoneticPr fontId="8" type="noConversion"/>
  </si>
  <si>
    <t>NIS</t>
    <phoneticPr fontId="8" type="noConversion"/>
  </si>
  <si>
    <t>USD</t>
    <phoneticPr fontId="8" type="noConversion"/>
  </si>
  <si>
    <t>Bus to bring Israelis and Palestinains to Al-Aqaba    </t>
    <phoneticPr fontId="8" type="noConversion"/>
  </si>
  <si>
    <t>Bus to bring Israelis and Palestinains to Yanoun    </t>
    <phoneticPr fontId="8" type="noConversion"/>
  </si>
  <si>
    <t>Food for the Yanoun event (on basis of 35 NIS per person x 50 people) Note: food payment for Al Aqaba day has already been transferred.</t>
    <phoneticPr fontId="8" type="noConversion"/>
  </si>
  <si>
    <t>Video documenting including editing and sound syncing    for 4 event filmings (1000 NIS each)</t>
    <phoneticPr fontId="8" type="noConversion"/>
  </si>
  <si>
    <t xml:space="preserve">Total  </t>
    <phoneticPr fontId="8" type="noConversion"/>
  </si>
  <si>
    <t>Abir's playground- Yanun</t>
  </si>
  <si>
    <t>#</t>
  </si>
  <si>
    <t>Work description</t>
  </si>
  <si>
    <t>Units</t>
  </si>
  <si>
    <t>Quantity</t>
  </si>
  <si>
    <t>Price of the unit</t>
  </si>
  <si>
    <t>Final price</t>
  </si>
  <si>
    <t>Dollar</t>
  </si>
  <si>
    <t>Cent</t>
  </si>
  <si>
    <t>USD</t>
  </si>
  <si>
    <r>
      <t xml:space="preserve">Cost of digging, </t>
    </r>
    <r>
      <rPr>
        <sz val="8.5"/>
        <color indexed="63"/>
        <rFont val="Tahoma"/>
        <family val="2"/>
      </rPr>
      <t>excavation and fixing the location</t>
    </r>
  </si>
  <si>
    <t>Cost of drilling (15-20 cm thickness</t>
  </si>
  <si>
    <t>M2</t>
  </si>
  <si>
    <t>Cost of building stone</t>
  </si>
  <si>
    <t>M..</t>
  </si>
  <si>
    <t>Cost of internal walls for planting trees and flowers</t>
  </si>
  <si>
    <t>M3</t>
  </si>
  <si>
    <t>Cost of wooden umbrellas</t>
  </si>
  <si>
    <t>Cost of outside tiles</t>
  </si>
  <si>
    <t>Cost of mosaic tiles</t>
  </si>
  <si>
    <t>Cost of stone benches</t>
  </si>
  <si>
    <t>Cost of outside stairs</t>
  </si>
  <si>
    <t>Cost of children’s games</t>
  </si>
  <si>
    <t>Cost of planting grass</t>
  </si>
  <si>
    <t>Cost of planting trees and flowers</t>
  </si>
  <si>
    <t>Cost of Sand on playing area</t>
  </si>
  <si>
    <t>Cost of outside lightning</t>
  </si>
  <si>
    <t>Cost of iron gate</t>
  </si>
  <si>
    <t>Final cost</t>
  </si>
  <si>
    <t>24750 USD</t>
  </si>
  <si>
    <t>Cost of building shades, hight 3M</t>
  </si>
  <si>
    <t>87,714nis</t>
  </si>
  <si>
    <t>NIS (1$= 3.544 nis)</t>
  </si>
  <si>
    <t>phase 1</t>
  </si>
  <si>
    <t>phase 2</t>
  </si>
  <si>
    <t>phase 3</t>
  </si>
  <si>
    <t>phase 4</t>
  </si>
  <si>
    <t>6900$</t>
  </si>
  <si>
    <t>5780$</t>
  </si>
  <si>
    <t>5920$</t>
  </si>
  <si>
    <t>6,150$</t>
  </si>
  <si>
    <t>for activities</t>
  </si>
  <si>
    <t>Cost of launch event at both locations</t>
  </si>
</sst>
</file>

<file path=xl/styles.xml><?xml version="1.0" encoding="utf-8"?>
<styleSheet xmlns="http://schemas.openxmlformats.org/spreadsheetml/2006/main">
  <numFmts count="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quot;$&quot;#,##0.00"/>
    <numFmt numFmtId="166" formatCode="#,##0"/>
  </numFmts>
  <fonts count="16">
    <font>
      <sz val="11"/>
      <color theme="1"/>
      <name val="Arial"/>
      <family val="2"/>
      <charset val="177"/>
      <scheme val="minor"/>
    </font>
    <font>
      <b/>
      <sz val="10"/>
      <name val="Verdana"/>
    </font>
    <font>
      <sz val="10"/>
      <name val="Verdana"/>
    </font>
    <font>
      <sz val="11"/>
      <color indexed="8"/>
      <name val="Calibri"/>
      <family val="2"/>
    </font>
    <font>
      <b/>
      <u/>
      <sz val="14"/>
      <color indexed="8"/>
      <name val="Calibri"/>
      <family val="2"/>
    </font>
    <font>
      <sz val="8.5"/>
      <color indexed="63"/>
      <name val="Tahoma"/>
      <family val="2"/>
    </font>
    <font>
      <sz val="10"/>
      <color indexed="63"/>
      <name val="Tahoma"/>
      <family val="2"/>
    </font>
    <font>
      <b/>
      <sz val="12"/>
      <color indexed="8"/>
      <name val="Calibri"/>
      <family val="2"/>
    </font>
    <font>
      <sz val="8"/>
      <name val="Verdana"/>
    </font>
    <font>
      <b/>
      <sz val="10"/>
      <color indexed="8"/>
      <name val="Ariel"/>
    </font>
    <font>
      <sz val="11"/>
      <color indexed="8"/>
      <name val="Ariel"/>
    </font>
    <font>
      <sz val="10"/>
      <color indexed="8"/>
      <name val="Ariel"/>
    </font>
    <font>
      <b/>
      <sz val="11"/>
      <name val="Verdana"/>
    </font>
    <font>
      <sz val="11"/>
      <name val="Verdana"/>
    </font>
    <font>
      <b/>
      <sz val="16"/>
      <color indexed="63"/>
      <name val="Cambria"/>
    </font>
    <font>
      <b/>
      <sz val="14"/>
      <color indexed="8"/>
      <name val="Arial"/>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1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3" fillId="0" borderId="0" xfId="0" applyFont="1"/>
    <xf numFmtId="0" fontId="3" fillId="0" borderId="3" xfId="0" applyFont="1" applyBorder="1" applyAlignment="1">
      <alignment horizontal="right" vertical="top" wrapText="1" readingOrder="2"/>
    </xf>
    <xf numFmtId="0" fontId="3" fillId="0" borderId="4" xfId="0" applyFont="1" applyBorder="1" applyAlignment="1">
      <alignment vertical="top" wrapText="1"/>
    </xf>
    <xf numFmtId="0" fontId="3" fillId="0" borderId="2" xfId="0" applyFont="1" applyBorder="1" applyAlignment="1">
      <alignment vertical="top" wrapText="1"/>
    </xf>
    <xf numFmtId="4" fontId="3" fillId="0" borderId="4" xfId="0" applyNumberFormat="1" applyFont="1" applyBorder="1" applyAlignment="1">
      <alignment vertical="top" wrapText="1"/>
    </xf>
    <xf numFmtId="0" fontId="6" fillId="0" borderId="4" xfId="0" applyFont="1" applyBorder="1" applyAlignment="1">
      <alignment vertical="top" wrapText="1"/>
    </xf>
    <xf numFmtId="3" fontId="3" fillId="0" borderId="4" xfId="0" applyNumberFormat="1" applyFont="1" applyBorder="1" applyAlignment="1">
      <alignment vertical="top" wrapText="1"/>
    </xf>
    <xf numFmtId="0" fontId="7" fillId="0" borderId="4" xfId="0" applyFont="1" applyBorder="1" applyAlignment="1">
      <alignment vertical="top" wrapText="1"/>
    </xf>
    <xf numFmtId="0" fontId="3" fillId="0" borderId="2" xfId="0" applyFont="1" applyBorder="1" applyAlignment="1">
      <alignment vertical="top" wrapText="1"/>
    </xf>
    <xf numFmtId="0" fontId="4" fillId="0" borderId="7" xfId="0" applyFont="1" applyBorder="1"/>
    <xf numFmtId="0" fontId="0" fillId="2" borderId="0" xfId="0" applyFill="1"/>
    <xf numFmtId="0" fontId="0" fillId="0" borderId="0" xfId="0" applyFill="1"/>
    <xf numFmtId="0" fontId="3" fillId="0" borderId="0" xfId="0" applyFont="1" applyBorder="1" applyAlignment="1">
      <alignment vertical="top" wrapText="1"/>
    </xf>
    <xf numFmtId="3" fontId="3" fillId="0" borderId="0" xfId="0" applyNumberFormat="1" applyFont="1" applyBorder="1" applyAlignment="1">
      <alignment vertical="top" wrapText="1"/>
    </xf>
    <xf numFmtId="3" fontId="3" fillId="0" borderId="9" xfId="0" applyNumberFormat="1" applyFont="1" applyBorder="1" applyAlignment="1">
      <alignment vertical="top" wrapText="1"/>
    </xf>
    <xf numFmtId="0" fontId="3" fillId="3" borderId="0" xfId="0" applyFont="1" applyFill="1" applyBorder="1" applyAlignment="1">
      <alignment vertical="top" wrapText="1"/>
    </xf>
    <xf numFmtId="0" fontId="0" fillId="3" borderId="0" xfId="0" applyFill="1"/>
    <xf numFmtId="0" fontId="7" fillId="0" borderId="6" xfId="0" applyFont="1" applyBorder="1" applyAlignment="1">
      <alignment vertical="top" wrapText="1"/>
    </xf>
    <xf numFmtId="0" fontId="7" fillId="0" borderId="3" xfId="0" applyFont="1" applyBorder="1" applyAlignment="1">
      <alignment vertical="top" wrapText="1"/>
    </xf>
    <xf numFmtId="0" fontId="7" fillId="0" borderId="5" xfId="0" applyFont="1" applyBorder="1" applyAlignment="1">
      <alignment vertical="top" wrapText="1"/>
    </xf>
    <xf numFmtId="0" fontId="3" fillId="0" borderId="1" xfId="0" applyFont="1" applyBorder="1" applyAlignment="1">
      <alignment vertical="top" wrapText="1"/>
    </xf>
    <xf numFmtId="0" fontId="3" fillId="0" borderId="2"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vertical="top" wrapText="1"/>
    </xf>
    <xf numFmtId="0" fontId="3" fillId="0" borderId="3" xfId="0" applyFont="1" applyBorder="1" applyAlignment="1">
      <alignment vertical="top" wrapText="1"/>
    </xf>
    <xf numFmtId="0" fontId="3" fillId="0" borderId="6" xfId="0" applyFont="1" applyBorder="1" applyAlignment="1">
      <alignment horizontal="right" vertical="top" wrapText="1" readingOrder="2"/>
    </xf>
    <xf numFmtId="0" fontId="3" fillId="0" borderId="3" xfId="0" applyFont="1" applyBorder="1" applyAlignment="1">
      <alignment horizontal="right" vertical="top" wrapText="1" readingOrder="2"/>
    </xf>
    <xf numFmtId="0" fontId="0" fillId="0" borderId="0" xfId="0" applyAlignment="1">
      <alignment wrapText="1"/>
    </xf>
    <xf numFmtId="0" fontId="9" fillId="0" borderId="0" xfId="0" applyFont="1" applyAlignment="1">
      <alignment wrapText="1"/>
    </xf>
    <xf numFmtId="0" fontId="10" fillId="0" borderId="0" xfId="0" applyFont="1"/>
    <xf numFmtId="0" fontId="11" fillId="0" borderId="0" xfId="0" applyFont="1" applyAlignment="1">
      <alignment wrapText="1"/>
    </xf>
    <xf numFmtId="0" fontId="11" fillId="0" borderId="0" xfId="0" applyFont="1" applyAlignment="1">
      <alignment horizontal="right" wrapText="1"/>
    </xf>
    <xf numFmtId="165" fontId="0" fillId="0" borderId="0" xfId="0" applyNumberFormat="1"/>
    <xf numFmtId="165" fontId="10" fillId="0" borderId="0" xfId="0" applyNumberFormat="1" applyFont="1"/>
    <xf numFmtId="0" fontId="13" fillId="0" borderId="10" xfId="0" applyFont="1" applyBorder="1" applyAlignment="1">
      <alignment wrapText="1"/>
    </xf>
    <xf numFmtId="0" fontId="12" fillId="0" borderId="10" xfId="0" applyFont="1" applyBorder="1" applyAlignment="1">
      <alignment horizontal="right" wrapText="1"/>
    </xf>
    <xf numFmtId="0" fontId="1" fillId="0" borderId="10" xfId="0" applyFont="1" applyBorder="1" applyAlignment="1">
      <alignment wrapText="1"/>
    </xf>
    <xf numFmtId="0" fontId="1" fillId="0" borderId="10" xfId="0" applyFont="1" applyBorder="1" applyAlignment="1">
      <alignment horizontal="right" wrapText="1"/>
    </xf>
    <xf numFmtId="0" fontId="2" fillId="0" borderId="0" xfId="0" applyFont="1" applyAlignment="1">
      <alignment wrapText="1"/>
    </xf>
    <xf numFmtId="166" fontId="2" fillId="0" borderId="0" xfId="0" applyNumberFormat="1" applyFont="1" applyAlignment="1">
      <alignment wrapText="1"/>
    </xf>
    <xf numFmtId="166" fontId="2" fillId="0" borderId="0" xfId="0" applyNumberFormat="1" applyFont="1" applyAlignment="1">
      <alignment horizontal="center" wrapText="1"/>
    </xf>
    <xf numFmtId="0" fontId="2" fillId="0" borderId="0" xfId="0" applyFont="1" applyAlignment="1">
      <alignment horizontal="center" wrapText="1"/>
    </xf>
    <xf numFmtId="0" fontId="12" fillId="0" borderId="0" xfId="0" applyFont="1" applyAlignment="1">
      <alignment wrapText="1"/>
    </xf>
    <xf numFmtId="0" fontId="1" fillId="0" borderId="0" xfId="0" applyFont="1" applyAlignment="1">
      <alignment wrapText="1"/>
    </xf>
    <xf numFmtId="166" fontId="1" fillId="0" borderId="0" xfId="0" applyNumberFormat="1" applyFont="1" applyAlignment="1">
      <alignment horizontal="center" wrapText="1"/>
    </xf>
    <xf numFmtId="0" fontId="2" fillId="0" borderId="10" xfId="0" applyFont="1" applyBorder="1" applyAlignment="1">
      <alignment wrapText="1"/>
    </xf>
    <xf numFmtId="166" fontId="2" fillId="0" borderId="10" xfId="0" applyNumberFormat="1" applyFont="1" applyBorder="1" applyAlignment="1">
      <alignment wrapText="1"/>
    </xf>
    <xf numFmtId="166" fontId="1" fillId="0" borderId="10" xfId="0" applyNumberFormat="1" applyFont="1" applyBorder="1" applyAlignment="1">
      <alignment wrapText="1"/>
    </xf>
    <xf numFmtId="0" fontId="12" fillId="0" borderId="0" xfId="0" applyFont="1" applyAlignment="1">
      <alignment horizontal="right" wrapText="1"/>
    </xf>
    <xf numFmtId="166" fontId="1" fillId="0" borderId="0" xfId="0" applyNumberFormat="1" applyFont="1" applyAlignment="1">
      <alignment wrapText="1"/>
    </xf>
    <xf numFmtId="166" fontId="1" fillId="0" borderId="10" xfId="0" applyNumberFormat="1" applyFont="1" applyBorder="1" applyAlignment="1">
      <alignment horizontal="right" wrapText="1"/>
    </xf>
    <xf numFmtId="166" fontId="14" fillId="0" borderId="0" xfId="0" applyNumberFormat="1" applyFont="1" applyAlignment="1">
      <alignment horizontal="center" wrapText="1"/>
    </xf>
    <xf numFmtId="166" fontId="2" fillId="0" borderId="0" xfId="0" applyNumberFormat="1" applyFont="1" applyAlignment="1">
      <alignment horizontal="center" wrapText="1"/>
    </xf>
    <xf numFmtId="166" fontId="2" fillId="0" borderId="0" xfId="0" applyNumberFormat="1" applyFont="1" applyAlignment="1">
      <alignment wrapText="1"/>
    </xf>
    <xf numFmtId="0" fontId="15" fillId="0" borderId="0" xfId="0" applyFont="1" applyAlignment="1">
      <alignment wrapText="1"/>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E24"/>
  <sheetViews>
    <sheetView tabSelected="1" view="pageLayout" topLeftCell="A3" workbookViewId="0">
      <selection activeCell="A15" sqref="A15"/>
    </sheetView>
  </sheetViews>
  <sheetFormatPr baseColWidth="10" defaultRowHeight="13"/>
  <cols>
    <col min="1" max="1" width="30.85546875" customWidth="1"/>
    <col min="2" max="2" width="1.28515625" customWidth="1"/>
  </cols>
  <sheetData>
    <row r="1" spans="1:5">
      <c r="A1" s="39"/>
      <c r="B1" s="39"/>
      <c r="C1" s="39"/>
      <c r="D1" s="40"/>
      <c r="E1" s="40"/>
    </row>
    <row r="2" spans="1:5" ht="40" customHeight="1">
      <c r="A2" s="52" t="s">
        <v>6</v>
      </c>
      <c r="B2" s="52"/>
      <c r="C2" s="52"/>
      <c r="D2" s="52"/>
      <c r="E2" s="52"/>
    </row>
    <row r="3" spans="1:5" ht="27" customHeight="1">
      <c r="A3" s="53" t="s">
        <v>3</v>
      </c>
      <c r="B3" s="53"/>
      <c r="C3" s="53"/>
      <c r="D3" s="53"/>
      <c r="E3" s="53"/>
    </row>
    <row r="4" spans="1:5">
      <c r="A4" s="42"/>
      <c r="B4" s="42"/>
      <c r="C4" s="42"/>
      <c r="D4" s="41"/>
      <c r="E4" s="41"/>
    </row>
    <row r="5" spans="1:5" ht="73" customHeight="1">
      <c r="A5" s="54" t="s">
        <v>0</v>
      </c>
      <c r="B5" s="54"/>
      <c r="C5" s="54"/>
      <c r="D5" s="54"/>
      <c r="E5" s="54"/>
    </row>
    <row r="6" spans="1:5">
      <c r="A6" s="39"/>
      <c r="B6" s="39"/>
      <c r="C6" s="39"/>
      <c r="D6" s="40"/>
      <c r="E6" s="40"/>
    </row>
    <row r="7" spans="1:5">
      <c r="A7" s="39"/>
      <c r="B7" s="39"/>
      <c r="C7" s="39"/>
      <c r="D7" s="40"/>
      <c r="E7" s="40"/>
    </row>
    <row r="8" spans="1:5" ht="26">
      <c r="A8" s="43" t="s">
        <v>14</v>
      </c>
      <c r="B8" s="39"/>
      <c r="C8" s="44" t="s">
        <v>15</v>
      </c>
      <c r="D8" s="45" t="s">
        <v>20</v>
      </c>
      <c r="E8" s="45" t="s">
        <v>16</v>
      </c>
    </row>
    <row r="9" spans="1:5" ht="28">
      <c r="A9" s="35" t="s">
        <v>7</v>
      </c>
      <c r="B9" s="46"/>
      <c r="C9" s="46"/>
      <c r="D9" s="47"/>
      <c r="E9" s="47">
        <v>15374</v>
      </c>
    </row>
    <row r="10" spans="1:5" ht="14">
      <c r="A10" s="35" t="s">
        <v>8</v>
      </c>
      <c r="B10" s="46"/>
      <c r="C10" s="46"/>
      <c r="D10" s="47"/>
      <c r="E10" s="47">
        <v>14000</v>
      </c>
    </row>
    <row r="11" spans="1:5" ht="14">
      <c r="A11" s="35" t="s">
        <v>2</v>
      </c>
      <c r="B11" s="46"/>
      <c r="C11" s="46"/>
      <c r="D11" s="47">
        <v>14600</v>
      </c>
      <c r="E11" s="47"/>
    </row>
    <row r="12" spans="1:5" ht="14">
      <c r="A12" s="35" t="s">
        <v>9</v>
      </c>
      <c r="B12" s="46"/>
      <c r="C12" s="46"/>
      <c r="D12" s="47"/>
      <c r="E12" s="47">
        <f>E10</f>
        <v>14000</v>
      </c>
    </row>
    <row r="13" spans="1:5" ht="14">
      <c r="A13" s="36" t="s">
        <v>5</v>
      </c>
      <c r="B13" s="37"/>
      <c r="C13" s="37"/>
      <c r="D13" s="48">
        <v>14600</v>
      </c>
      <c r="E13" s="48">
        <f>SUM(E9:E12)</f>
        <v>43374</v>
      </c>
    </row>
    <row r="14" spans="1:5" ht="14">
      <c r="A14" s="49"/>
      <c r="B14" s="44"/>
      <c r="C14" s="44"/>
      <c r="D14" s="50"/>
      <c r="E14" s="50"/>
    </row>
    <row r="15" spans="1:5" ht="14">
      <c r="A15" s="49"/>
      <c r="B15" s="44"/>
      <c r="C15" s="44"/>
      <c r="D15" s="50"/>
      <c r="E15" s="50"/>
    </row>
    <row r="16" spans="1:5" ht="26">
      <c r="A16" s="43" t="s">
        <v>19</v>
      </c>
      <c r="B16" s="44"/>
      <c r="C16" s="44"/>
      <c r="D16" s="45" t="s">
        <v>20</v>
      </c>
      <c r="E16" s="45" t="s">
        <v>16</v>
      </c>
    </row>
    <row r="17" spans="1:5" ht="26">
      <c r="A17" s="46" t="s">
        <v>4</v>
      </c>
      <c r="B17" s="46"/>
      <c r="C17" s="46"/>
      <c r="D17" s="47">
        <v>10000</v>
      </c>
      <c r="E17" s="47">
        <v>24750</v>
      </c>
    </row>
    <row r="18" spans="1:5">
      <c r="A18" s="46" t="s">
        <v>10</v>
      </c>
      <c r="B18" s="46"/>
      <c r="C18" s="46" t="s">
        <v>11</v>
      </c>
      <c r="D18" s="47">
        <v>4600</v>
      </c>
      <c r="E18" s="47">
        <v>10000</v>
      </c>
    </row>
    <row r="19" spans="1:5">
      <c r="A19" s="38" t="s">
        <v>12</v>
      </c>
      <c r="B19" s="38"/>
      <c r="C19" s="38"/>
      <c r="D19" s="48">
        <f>SUM(D17:D18)</f>
        <v>14600</v>
      </c>
      <c r="E19" s="48">
        <f>SUM(E17:E18)</f>
        <v>34750</v>
      </c>
    </row>
    <row r="20" spans="1:5">
      <c r="A20" s="37" t="s">
        <v>21</v>
      </c>
      <c r="B20" s="37"/>
      <c r="C20" s="37"/>
      <c r="D20" s="47"/>
      <c r="E20" s="47"/>
    </row>
    <row r="21" spans="1:5">
      <c r="A21" s="46" t="s">
        <v>13</v>
      </c>
      <c r="B21" s="46"/>
      <c r="C21" s="46"/>
      <c r="D21" s="47"/>
      <c r="E21" s="47">
        <f>E19*0.2</f>
        <v>6950</v>
      </c>
    </row>
    <row r="22" spans="1:5">
      <c r="A22" s="38" t="s">
        <v>17</v>
      </c>
      <c r="B22" s="38"/>
      <c r="C22" s="38"/>
      <c r="D22" s="51">
        <f>D19</f>
        <v>14600</v>
      </c>
      <c r="E22" s="51">
        <f>E19+E21</f>
        <v>41700</v>
      </c>
    </row>
    <row r="23" spans="1:5">
      <c r="A23" s="37"/>
      <c r="B23" s="37"/>
      <c r="C23" s="37"/>
      <c r="D23" s="47"/>
      <c r="E23" s="47"/>
    </row>
    <row r="24" spans="1:5">
      <c r="A24" s="38" t="s">
        <v>18</v>
      </c>
      <c r="B24" s="37"/>
      <c r="C24" s="37"/>
      <c r="D24" s="48">
        <f>D13-D22</f>
        <v>0</v>
      </c>
      <c r="E24" s="48">
        <f>E13-E22</f>
        <v>1674</v>
      </c>
    </row>
  </sheetData>
  <mergeCells count="3">
    <mergeCell ref="A2:E2"/>
    <mergeCell ref="A3:E3"/>
    <mergeCell ref="A5:E5"/>
  </mergeCells>
  <phoneticPr fontId="8" type="noConversion"/>
  <pageMargins left="0.75" right="0.75" top="1" bottom="1" header="0.5" footer="0.5"/>
  <pageSetup paperSize="0" orientation="portrait" horizontalDpi="4294967292" verticalDpi="4294967292"/>
  <extLst>
    <ext xmlns:mx="http://schemas.microsoft.com/office/mac/excel/2008/main" uri="http://schemas.microsoft.com/office/mac/excel/2008/main">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J56"/>
  <sheetViews>
    <sheetView workbookViewId="0">
      <selection activeCell="G57" sqref="G57"/>
    </sheetView>
  </sheetViews>
  <sheetFormatPr baseColWidth="10" defaultColWidth="8.7109375" defaultRowHeight="13"/>
  <cols>
    <col min="2" max="2" width="20.85546875" customWidth="1"/>
    <col min="9" max="9" width="13" customWidth="1"/>
  </cols>
  <sheetData>
    <row r="1" spans="1:10" ht="19" thickBot="1">
      <c r="D1" s="10" t="s">
        <v>30</v>
      </c>
    </row>
    <row r="2" spans="1:10" ht="15" thickBot="1">
      <c r="A2" s="21" t="s">
        <v>31</v>
      </c>
      <c r="B2" s="21" t="s">
        <v>32</v>
      </c>
      <c r="C2" s="21" t="s">
        <v>33</v>
      </c>
      <c r="D2" s="23" t="s">
        <v>34</v>
      </c>
      <c r="E2" s="24" t="s">
        <v>35</v>
      </c>
      <c r="F2" s="25"/>
      <c r="G2" s="26" t="s">
        <v>36</v>
      </c>
      <c r="H2" s="27"/>
      <c r="I2" s="2"/>
      <c r="J2" s="2"/>
    </row>
    <row r="3" spans="1:10" ht="15" thickBot="1">
      <c r="A3" s="22"/>
      <c r="B3" s="22"/>
      <c r="C3" s="22"/>
      <c r="D3" s="22"/>
      <c r="E3" s="3" t="s">
        <v>37</v>
      </c>
      <c r="F3" s="3" t="s">
        <v>38</v>
      </c>
      <c r="G3" s="3" t="s">
        <v>39</v>
      </c>
      <c r="H3" s="3" t="s">
        <v>38</v>
      </c>
      <c r="I3" s="3" t="s">
        <v>62</v>
      </c>
      <c r="J3" s="3"/>
    </row>
    <row r="4" spans="1:10" ht="27" thickBot="1">
      <c r="A4" s="4">
        <v>1</v>
      </c>
      <c r="B4" s="3" t="s">
        <v>40</v>
      </c>
      <c r="C4" s="3"/>
      <c r="D4" s="3">
        <v>1</v>
      </c>
      <c r="E4" s="3">
        <v>1400</v>
      </c>
      <c r="F4" s="3"/>
      <c r="G4" s="3">
        <v>1400</v>
      </c>
      <c r="H4" s="3"/>
      <c r="I4" s="5">
        <v>4961.6000000000004</v>
      </c>
      <c r="J4" s="3"/>
    </row>
    <row r="5" spans="1:10" ht="27" thickBot="1">
      <c r="A5" s="4">
        <v>2</v>
      </c>
      <c r="B5" s="6" t="s">
        <v>41</v>
      </c>
      <c r="C5" s="3" t="s">
        <v>42</v>
      </c>
      <c r="D5" s="3">
        <v>100</v>
      </c>
      <c r="E5" s="3">
        <v>6</v>
      </c>
      <c r="F5" s="3"/>
      <c r="G5" s="3">
        <v>600</v>
      </c>
      <c r="H5" s="3"/>
      <c r="I5" s="7">
        <v>2126.4</v>
      </c>
      <c r="J5" s="3"/>
    </row>
    <row r="6" spans="1:10" ht="15" thickBot="1">
      <c r="A6" s="4">
        <v>3</v>
      </c>
      <c r="B6" s="3" t="s">
        <v>43</v>
      </c>
      <c r="C6" s="3" t="s">
        <v>44</v>
      </c>
      <c r="D6" s="3">
        <v>150</v>
      </c>
      <c r="E6" s="3">
        <v>10</v>
      </c>
      <c r="F6" s="3"/>
      <c r="G6" s="3">
        <v>1500</v>
      </c>
      <c r="H6" s="3"/>
      <c r="I6" s="7">
        <v>5316</v>
      </c>
      <c r="J6" s="3"/>
    </row>
    <row r="7" spans="1:10" ht="29" thickBot="1">
      <c r="A7" s="4">
        <v>4</v>
      </c>
      <c r="B7" s="3" t="s">
        <v>45</v>
      </c>
      <c r="C7" s="3" t="s">
        <v>46</v>
      </c>
      <c r="D7" s="3">
        <v>20</v>
      </c>
      <c r="E7" s="3">
        <v>70</v>
      </c>
      <c r="F7" s="3"/>
      <c r="G7" s="3">
        <v>1400</v>
      </c>
      <c r="H7" s="3"/>
      <c r="I7" s="5">
        <v>4961.6000000000004</v>
      </c>
      <c r="J7" s="3"/>
    </row>
    <row r="8" spans="1:10" ht="29" thickBot="1">
      <c r="A8" s="4">
        <v>5</v>
      </c>
      <c r="B8" s="3" t="s">
        <v>60</v>
      </c>
      <c r="C8" s="3" t="s">
        <v>42</v>
      </c>
      <c r="D8" s="3">
        <v>25</v>
      </c>
      <c r="E8" s="3">
        <v>180</v>
      </c>
      <c r="F8" s="3"/>
      <c r="G8" s="3">
        <v>4500</v>
      </c>
      <c r="H8" s="3"/>
      <c r="I8" s="7">
        <v>15948</v>
      </c>
      <c r="J8" s="3"/>
    </row>
    <row r="9" spans="1:10" ht="15" thickBot="1">
      <c r="A9" s="4">
        <v>6</v>
      </c>
      <c r="B9" s="3" t="s">
        <v>47</v>
      </c>
      <c r="C9" s="3"/>
      <c r="D9" s="3">
        <v>16</v>
      </c>
      <c r="E9" s="3">
        <v>80</v>
      </c>
      <c r="F9" s="3"/>
      <c r="G9" s="3">
        <v>1280</v>
      </c>
      <c r="H9" s="3"/>
      <c r="I9" s="5">
        <v>4536.32</v>
      </c>
      <c r="J9" s="3"/>
    </row>
    <row r="10" spans="1:10" ht="15" thickBot="1">
      <c r="A10" s="4">
        <v>7</v>
      </c>
      <c r="B10" s="3" t="s">
        <v>48</v>
      </c>
      <c r="C10" s="3" t="s">
        <v>42</v>
      </c>
      <c r="D10" s="3">
        <v>100</v>
      </c>
      <c r="E10" s="3">
        <v>20</v>
      </c>
      <c r="F10" s="3"/>
      <c r="G10" s="3">
        <v>2000</v>
      </c>
      <c r="H10" s="3"/>
      <c r="I10" s="7">
        <v>7088</v>
      </c>
      <c r="J10" s="3"/>
    </row>
    <row r="11" spans="1:10" ht="15" thickBot="1">
      <c r="A11" s="4">
        <v>8</v>
      </c>
      <c r="B11" s="3" t="s">
        <v>49</v>
      </c>
      <c r="C11" s="3" t="s">
        <v>42</v>
      </c>
      <c r="D11" s="3">
        <v>20</v>
      </c>
      <c r="E11" s="3">
        <v>30</v>
      </c>
      <c r="F11" s="3"/>
      <c r="G11" s="3">
        <v>600</v>
      </c>
      <c r="H11" s="3"/>
      <c r="I11" s="5">
        <v>2126.4</v>
      </c>
      <c r="J11" s="3"/>
    </row>
    <row r="12" spans="1:10" ht="15" thickBot="1">
      <c r="A12" s="4">
        <v>9</v>
      </c>
      <c r="B12" s="3" t="s">
        <v>50</v>
      </c>
      <c r="C12" s="3"/>
      <c r="D12" s="3">
        <v>10</v>
      </c>
      <c r="E12" s="3">
        <v>60</v>
      </c>
      <c r="F12" s="3"/>
      <c r="G12" s="3">
        <v>600</v>
      </c>
      <c r="H12" s="3"/>
      <c r="I12" s="5">
        <v>2126.4</v>
      </c>
      <c r="J12" s="3"/>
    </row>
    <row r="13" spans="1:10" ht="15" thickBot="1">
      <c r="A13" s="4">
        <v>10</v>
      </c>
      <c r="B13" s="3" t="s">
        <v>51</v>
      </c>
      <c r="C13" s="3"/>
      <c r="D13" s="3">
        <v>30</v>
      </c>
      <c r="E13" s="3">
        <v>30</v>
      </c>
      <c r="F13" s="3"/>
      <c r="G13" s="3">
        <v>900</v>
      </c>
      <c r="H13" s="3"/>
      <c r="I13" s="5">
        <v>3189.6</v>
      </c>
      <c r="J13" s="3"/>
    </row>
    <row r="14" spans="1:10" ht="15" thickBot="1">
      <c r="A14" s="4">
        <v>11</v>
      </c>
      <c r="B14" s="3" t="s">
        <v>52</v>
      </c>
      <c r="C14" s="3"/>
      <c r="D14" s="3">
        <v>7</v>
      </c>
      <c r="E14" s="3">
        <v>500</v>
      </c>
      <c r="F14" s="3"/>
      <c r="G14" s="3">
        <v>3500</v>
      </c>
      <c r="H14" s="3"/>
      <c r="I14" s="7">
        <v>12404</v>
      </c>
      <c r="J14" s="3"/>
    </row>
    <row r="15" spans="1:10" ht="15" thickBot="1">
      <c r="A15" s="4">
        <v>12</v>
      </c>
      <c r="B15" s="3" t="s">
        <v>53</v>
      </c>
      <c r="C15" s="3" t="s">
        <v>42</v>
      </c>
      <c r="D15" s="3">
        <v>30</v>
      </c>
      <c r="E15" s="3">
        <v>25</v>
      </c>
      <c r="F15" s="3"/>
      <c r="G15" s="3">
        <v>750</v>
      </c>
      <c r="H15" s="3"/>
      <c r="I15" s="7">
        <v>2658</v>
      </c>
      <c r="J15" s="3"/>
    </row>
    <row r="16" spans="1:10" ht="29" thickBot="1">
      <c r="A16" s="4">
        <v>13</v>
      </c>
      <c r="B16" s="3" t="s">
        <v>54</v>
      </c>
      <c r="C16" s="3"/>
      <c r="D16" s="3"/>
      <c r="E16" s="3">
        <v>900</v>
      </c>
      <c r="F16" s="3"/>
      <c r="G16" s="3">
        <v>900</v>
      </c>
      <c r="H16" s="3"/>
      <c r="I16" s="5">
        <v>3189.6</v>
      </c>
      <c r="J16" s="3"/>
    </row>
    <row r="17" spans="1:10" ht="15" thickBot="1">
      <c r="A17" s="4">
        <v>14</v>
      </c>
      <c r="B17" s="3" t="s">
        <v>55</v>
      </c>
      <c r="C17" s="3" t="s">
        <v>42</v>
      </c>
      <c r="D17" s="3">
        <v>32</v>
      </c>
      <c r="E17" s="3">
        <v>10</v>
      </c>
      <c r="F17" s="3"/>
      <c r="G17" s="3">
        <v>320</v>
      </c>
      <c r="H17" s="3"/>
      <c r="I17" s="5">
        <v>1134.08</v>
      </c>
      <c r="J17" s="3"/>
    </row>
    <row r="18" spans="1:10" ht="15" thickBot="1">
      <c r="A18" s="4">
        <v>15</v>
      </c>
      <c r="B18" s="3" t="s">
        <v>56</v>
      </c>
      <c r="C18" s="3"/>
      <c r="D18" s="3"/>
      <c r="E18" s="3">
        <v>2000</v>
      </c>
      <c r="F18" s="3"/>
      <c r="G18" s="3">
        <v>2000</v>
      </c>
      <c r="H18" s="3"/>
      <c r="I18" s="7">
        <v>7088</v>
      </c>
      <c r="J18" s="3"/>
    </row>
    <row r="19" spans="1:10" ht="15" thickBot="1">
      <c r="A19" s="4">
        <v>16</v>
      </c>
      <c r="B19" s="3" t="s">
        <v>57</v>
      </c>
      <c r="C19" s="3"/>
      <c r="D19" s="3">
        <v>1000</v>
      </c>
      <c r="E19" s="3">
        <v>2500</v>
      </c>
      <c r="F19" s="3"/>
      <c r="G19" s="3">
        <v>2500</v>
      </c>
      <c r="H19" s="3"/>
      <c r="I19" s="7">
        <v>8860</v>
      </c>
      <c r="J19" s="3"/>
    </row>
    <row r="20" spans="1:10" ht="16" thickBot="1">
      <c r="A20" s="18" t="s">
        <v>58</v>
      </c>
      <c r="B20" s="19"/>
      <c r="C20" s="18"/>
      <c r="D20" s="20"/>
      <c r="E20" s="20"/>
      <c r="F20" s="19"/>
      <c r="G20" s="18" t="s">
        <v>59</v>
      </c>
      <c r="H20" s="19"/>
      <c r="I20" s="8" t="s">
        <v>61</v>
      </c>
      <c r="J20" s="8"/>
    </row>
    <row r="21" spans="1:10" ht="14">
      <c r="A21" s="1"/>
    </row>
    <row r="27" spans="1:10">
      <c r="A27" s="11" t="s">
        <v>63</v>
      </c>
    </row>
    <row r="28" spans="1:10" ht="27" thickBot="1">
      <c r="A28" s="9">
        <v>1</v>
      </c>
      <c r="B28" s="3" t="s">
        <v>40</v>
      </c>
      <c r="C28" s="3"/>
      <c r="D28" s="3">
        <v>1</v>
      </c>
      <c r="E28" s="3">
        <v>1400</v>
      </c>
      <c r="F28" s="3"/>
      <c r="G28" s="3">
        <v>1400</v>
      </c>
      <c r="H28" s="3"/>
      <c r="I28" s="5">
        <v>4961.6000000000004</v>
      </c>
    </row>
    <row r="29" spans="1:10" ht="27" thickBot="1">
      <c r="A29" s="9">
        <v>2</v>
      </c>
      <c r="B29" s="6" t="s">
        <v>41</v>
      </c>
      <c r="C29" s="3" t="s">
        <v>42</v>
      </c>
      <c r="D29" s="3">
        <v>100</v>
      </c>
      <c r="E29" s="3">
        <v>6</v>
      </c>
      <c r="F29" s="3"/>
      <c r="G29" s="3">
        <v>600</v>
      </c>
      <c r="H29" s="3"/>
      <c r="I29" s="7">
        <v>2126.4</v>
      </c>
    </row>
    <row r="30" spans="1:10" ht="15" thickBot="1">
      <c r="A30" s="9">
        <v>3</v>
      </c>
      <c r="B30" s="3" t="s">
        <v>43</v>
      </c>
      <c r="C30" s="3" t="s">
        <v>44</v>
      </c>
      <c r="D30" s="3">
        <v>150</v>
      </c>
      <c r="E30" s="3">
        <v>10</v>
      </c>
      <c r="F30" s="3"/>
      <c r="G30" s="3">
        <v>1500</v>
      </c>
      <c r="H30" s="3"/>
      <c r="I30" s="7">
        <v>5316</v>
      </c>
    </row>
    <row r="31" spans="1:10" ht="29" thickBot="1">
      <c r="A31" s="9">
        <v>4</v>
      </c>
      <c r="B31" s="3" t="s">
        <v>45</v>
      </c>
      <c r="C31" s="3" t="s">
        <v>46</v>
      </c>
      <c r="D31" s="3">
        <v>20</v>
      </c>
      <c r="E31" s="3">
        <v>70</v>
      </c>
      <c r="F31" s="3"/>
      <c r="G31" s="3">
        <v>1400</v>
      </c>
      <c r="H31" s="3"/>
      <c r="I31" s="5">
        <v>4961.6000000000004</v>
      </c>
    </row>
    <row r="32" spans="1:10" ht="15" thickBot="1">
      <c r="A32" s="9">
        <v>7</v>
      </c>
      <c r="B32" s="3" t="s">
        <v>48</v>
      </c>
      <c r="C32" s="3" t="s">
        <v>42</v>
      </c>
      <c r="D32" s="3">
        <v>100</v>
      </c>
      <c r="E32" s="3">
        <v>20</v>
      </c>
      <c r="F32" s="3"/>
      <c r="G32" s="3">
        <v>2000</v>
      </c>
      <c r="H32" s="3"/>
      <c r="I32" s="7">
        <v>7088</v>
      </c>
    </row>
    <row r="33" spans="1:10" ht="14">
      <c r="A33" s="13"/>
      <c r="B33" s="13"/>
      <c r="C33" s="13"/>
      <c r="D33" s="13"/>
      <c r="E33" s="13"/>
      <c r="F33" s="13"/>
      <c r="G33" s="16" t="s">
        <v>67</v>
      </c>
      <c r="H33" s="13"/>
      <c r="I33" s="14"/>
    </row>
    <row r="35" spans="1:10">
      <c r="A35" s="11" t="s">
        <v>64</v>
      </c>
    </row>
    <row r="36" spans="1:10" ht="15" thickBot="1">
      <c r="A36" s="9">
        <v>8</v>
      </c>
      <c r="B36" s="3" t="s">
        <v>49</v>
      </c>
      <c r="C36" s="3" t="s">
        <v>42</v>
      </c>
      <c r="D36" s="3">
        <v>20</v>
      </c>
      <c r="E36" s="3">
        <v>30</v>
      </c>
      <c r="F36" s="3"/>
      <c r="G36" s="3">
        <v>600</v>
      </c>
      <c r="H36" s="3"/>
      <c r="I36" s="5">
        <v>2126.4</v>
      </c>
    </row>
    <row r="37" spans="1:10" ht="15" thickBot="1">
      <c r="A37" s="9">
        <v>9</v>
      </c>
      <c r="B37" s="3" t="s">
        <v>50</v>
      </c>
      <c r="C37" s="3"/>
      <c r="D37" s="3">
        <v>10</v>
      </c>
      <c r="E37" s="3">
        <v>60</v>
      </c>
      <c r="F37" s="3"/>
      <c r="G37" s="3">
        <v>600</v>
      </c>
      <c r="H37" s="3"/>
      <c r="I37" s="5">
        <v>2126.4</v>
      </c>
    </row>
    <row r="38" spans="1:10" ht="15" thickBot="1">
      <c r="A38" s="9">
        <v>10</v>
      </c>
      <c r="B38" s="3" t="s">
        <v>51</v>
      </c>
      <c r="C38" s="3"/>
      <c r="D38" s="3">
        <v>30</v>
      </c>
      <c r="E38" s="3">
        <v>30</v>
      </c>
      <c r="F38" s="3"/>
      <c r="G38" s="3">
        <v>900</v>
      </c>
      <c r="H38" s="3"/>
      <c r="I38" s="5">
        <v>3189.6</v>
      </c>
    </row>
    <row r="39" spans="1:10" ht="15" thickBot="1">
      <c r="A39" s="9">
        <v>11</v>
      </c>
      <c r="B39" s="3" t="s">
        <v>52</v>
      </c>
      <c r="C39" s="3"/>
      <c r="D39" s="3">
        <v>7</v>
      </c>
      <c r="E39" s="3">
        <v>500</v>
      </c>
      <c r="F39" s="3"/>
      <c r="G39" s="3">
        <v>3500</v>
      </c>
      <c r="H39" s="3"/>
      <c r="I39" s="15">
        <v>12404</v>
      </c>
      <c r="J39" s="13"/>
    </row>
    <row r="40" spans="1:10" ht="15" thickBot="1">
      <c r="A40" s="9">
        <v>14</v>
      </c>
      <c r="B40" s="3" t="s">
        <v>55</v>
      </c>
      <c r="C40" s="3" t="s">
        <v>42</v>
      </c>
      <c r="D40" s="3">
        <v>32</v>
      </c>
      <c r="E40" s="3">
        <v>10</v>
      </c>
      <c r="F40" s="3"/>
      <c r="G40" s="3">
        <v>320</v>
      </c>
      <c r="H40" s="3"/>
      <c r="I40" s="5">
        <v>1134.08</v>
      </c>
    </row>
    <row r="41" spans="1:10">
      <c r="G41" s="17" t="s">
        <v>69</v>
      </c>
    </row>
    <row r="42" spans="1:10">
      <c r="A42" s="11" t="s">
        <v>65</v>
      </c>
      <c r="B42" s="12"/>
    </row>
    <row r="43" spans="1:10" ht="29" thickBot="1">
      <c r="A43" s="9">
        <v>5</v>
      </c>
      <c r="B43" s="3" t="s">
        <v>60</v>
      </c>
      <c r="C43" s="3" t="s">
        <v>42</v>
      </c>
      <c r="D43" s="3">
        <v>25</v>
      </c>
      <c r="E43" s="3">
        <v>180</v>
      </c>
      <c r="F43" s="3"/>
      <c r="G43" s="3">
        <v>4500</v>
      </c>
      <c r="H43" s="3"/>
      <c r="I43" s="7">
        <v>15948</v>
      </c>
    </row>
    <row r="44" spans="1:10" ht="15" thickBot="1">
      <c r="A44" s="9">
        <v>6</v>
      </c>
      <c r="B44" s="3" t="s">
        <v>47</v>
      </c>
      <c r="C44" s="3"/>
      <c r="D44" s="3">
        <v>16</v>
      </c>
      <c r="E44" s="3">
        <v>80</v>
      </c>
      <c r="F44" s="3"/>
      <c r="G44" s="3">
        <v>1280</v>
      </c>
      <c r="H44" s="3"/>
      <c r="I44" s="5">
        <v>4536.32</v>
      </c>
    </row>
    <row r="45" spans="1:10" ht="14">
      <c r="G45" s="16" t="s">
        <v>68</v>
      </c>
    </row>
    <row r="47" spans="1:10">
      <c r="A47" s="11" t="s">
        <v>66</v>
      </c>
    </row>
    <row r="49" spans="1:9" ht="15" thickBot="1">
      <c r="A49" s="9">
        <v>12</v>
      </c>
      <c r="B49" s="3" t="s">
        <v>53</v>
      </c>
      <c r="C49" s="3" t="s">
        <v>42</v>
      </c>
      <c r="D49" s="3">
        <v>30</v>
      </c>
      <c r="E49" s="3">
        <v>25</v>
      </c>
      <c r="F49" s="3"/>
      <c r="G49" s="3">
        <v>750</v>
      </c>
      <c r="H49" s="3"/>
      <c r="I49" s="7">
        <v>2658</v>
      </c>
    </row>
    <row r="50" spans="1:9" ht="29" thickBot="1">
      <c r="A50" s="9">
        <v>13</v>
      </c>
      <c r="B50" s="3" t="s">
        <v>54</v>
      </c>
      <c r="C50" s="3"/>
      <c r="D50" s="3"/>
      <c r="E50" s="3">
        <v>900</v>
      </c>
      <c r="F50" s="3"/>
      <c r="G50" s="3">
        <v>900</v>
      </c>
      <c r="H50" s="3"/>
      <c r="I50" s="5">
        <v>3189.6</v>
      </c>
    </row>
    <row r="51" spans="1:9" ht="15" thickBot="1">
      <c r="A51" s="9">
        <v>15</v>
      </c>
      <c r="B51" s="3" t="s">
        <v>56</v>
      </c>
      <c r="C51" s="3"/>
      <c r="D51" s="3"/>
      <c r="E51" s="3">
        <v>2000</v>
      </c>
      <c r="F51" s="3"/>
      <c r="G51" s="3">
        <v>2000</v>
      </c>
      <c r="H51" s="3"/>
      <c r="I51" s="7">
        <v>7088</v>
      </c>
    </row>
    <row r="52" spans="1:9" ht="15" thickBot="1">
      <c r="A52" s="9">
        <v>16</v>
      </c>
      <c r="B52" s="3" t="s">
        <v>57</v>
      </c>
      <c r="C52" s="3"/>
      <c r="D52" s="3">
        <v>1000</v>
      </c>
      <c r="E52" s="3">
        <v>2500</v>
      </c>
      <c r="F52" s="3"/>
      <c r="G52" s="3">
        <v>2500</v>
      </c>
      <c r="H52" s="3"/>
      <c r="I52" s="7">
        <v>8860</v>
      </c>
    </row>
    <row r="53" spans="1:9">
      <c r="G53" s="17" t="s">
        <v>70</v>
      </c>
    </row>
    <row r="56" spans="1:9">
      <c r="F56">
        <v>2000</v>
      </c>
      <c r="G56" t="s">
        <v>71</v>
      </c>
    </row>
  </sheetData>
  <mergeCells count="9">
    <mergeCell ref="A20:B20"/>
    <mergeCell ref="C20:F20"/>
    <mergeCell ref="G20:H20"/>
    <mergeCell ref="A2:A3"/>
    <mergeCell ref="B2:B3"/>
    <mergeCell ref="C2:C3"/>
    <mergeCell ref="D2:D3"/>
    <mergeCell ref="E2:F2"/>
    <mergeCell ref="G2:H2"/>
  </mergeCells>
  <phoneticPr fontId="8"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D13"/>
  <sheetViews>
    <sheetView workbookViewId="0">
      <selection sqref="A1:D1"/>
    </sheetView>
  </sheetViews>
  <sheetFormatPr baseColWidth="10" defaultColWidth="8.7109375" defaultRowHeight="13"/>
  <cols>
    <col min="1" max="1" width="43.7109375" style="28" customWidth="1"/>
    <col min="2" max="2" width="1.28515625" customWidth="1"/>
    <col min="4" max="4" width="9.42578125" style="33" bestFit="1" customWidth="1"/>
  </cols>
  <sheetData>
    <row r="1" spans="1:4" ht="17">
      <c r="A1" s="55" t="s">
        <v>1</v>
      </c>
      <c r="B1" s="55"/>
      <c r="C1" s="55"/>
      <c r="D1" s="55"/>
    </row>
    <row r="4" spans="1:4" ht="15">
      <c r="A4" s="29" t="s">
        <v>72</v>
      </c>
      <c r="B4" s="30"/>
      <c r="C4" s="30" t="s">
        <v>23</v>
      </c>
      <c r="D4" s="34" t="s">
        <v>24</v>
      </c>
    </row>
    <row r="5" spans="1:4" ht="15">
      <c r="A5" s="31" t="s">
        <v>25</v>
      </c>
      <c r="B5" s="30"/>
      <c r="C5" s="30">
        <v>5600</v>
      </c>
      <c r="D5" s="34">
        <f>C5*0.28</f>
        <v>1568.0000000000002</v>
      </c>
    </row>
    <row r="6" spans="1:4" ht="15">
      <c r="A6" s="31" t="s">
        <v>26</v>
      </c>
      <c r="B6" s="30"/>
      <c r="C6" s="30">
        <v>5600</v>
      </c>
      <c r="D6" s="34">
        <f>C6*0.28</f>
        <v>1568.0000000000002</v>
      </c>
    </row>
    <row r="7" spans="1:4" ht="48" customHeight="1">
      <c r="A7" s="31" t="s">
        <v>27</v>
      </c>
      <c r="B7" s="30"/>
      <c r="C7" s="30">
        <v>1750</v>
      </c>
      <c r="D7" s="34">
        <f>C7*0.28</f>
        <v>490.00000000000006</v>
      </c>
    </row>
    <row r="8" spans="1:4" ht="15">
      <c r="A8" s="31"/>
      <c r="B8" s="30"/>
      <c r="C8" s="30"/>
      <c r="D8" s="34"/>
    </row>
    <row r="9" spans="1:4" ht="27">
      <c r="A9" s="31" t="s">
        <v>28</v>
      </c>
      <c r="B9" s="30"/>
      <c r="C9" s="30">
        <v>4000</v>
      </c>
      <c r="D9" s="34">
        <f>C9*0.28</f>
        <v>1120</v>
      </c>
    </row>
    <row r="10" spans="1:4" ht="15">
      <c r="A10" s="31"/>
      <c r="B10" s="30"/>
      <c r="C10" s="30"/>
      <c r="D10" s="34"/>
    </row>
    <row r="11" spans="1:4" ht="15">
      <c r="A11" s="31" t="s">
        <v>22</v>
      </c>
      <c r="B11" s="30"/>
      <c r="C11" s="30">
        <v>4000</v>
      </c>
      <c r="D11" s="34">
        <f>C11*0.28</f>
        <v>1120</v>
      </c>
    </row>
    <row r="12" spans="1:4" ht="15">
      <c r="A12" s="31"/>
      <c r="B12" s="30"/>
      <c r="C12" s="30"/>
      <c r="D12" s="34"/>
    </row>
    <row r="13" spans="1:4" ht="15">
      <c r="A13" s="32" t="s">
        <v>29</v>
      </c>
      <c r="B13" s="30"/>
      <c r="C13" s="30">
        <f>SUM(C5:C12)</f>
        <v>20950</v>
      </c>
      <c r="D13" s="34">
        <f>SUM(D5:D12)</f>
        <v>5866</v>
      </c>
    </row>
  </sheetData>
  <mergeCells count="1">
    <mergeCell ref="A1:D1"/>
  </mergeCells>
  <phoneticPr fontId="8" type="noConversion"/>
  <pageMargins left="0.7" right="0.7" top="0.75" bottom="0.75" header="0.3" footer="0.3"/>
  <pageSetup paperSize="0"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Overview</vt:lpstr>
      <vt:lpstr>Playground Construction </vt:lpstr>
      <vt:lpstr>Youth Theater Project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 &amp; Oshri</dc:creator>
  <cp:lastModifiedBy>Donna Baranski</cp:lastModifiedBy>
  <dcterms:created xsi:type="dcterms:W3CDTF">2013-11-20T15:01:18Z</dcterms:created>
  <dcterms:modified xsi:type="dcterms:W3CDTF">2013-11-29T15:05:13Z</dcterms:modified>
</cp:coreProperties>
</file>