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5516"/>
  <workbookPr autoCompressPictures="0"/>
  <bookViews>
    <workbookView xWindow="560" yWindow="560" windowWidth="21720" windowHeight="13620"/>
  </bookViews>
  <sheets>
    <sheet name="Sheet1" sheetId="1" r:id="rId1"/>
    <sheet name="Sheet2" sheetId="2" r:id="rId2"/>
    <sheet name="Sheet3" sheetId="3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3" i="1" l="1"/>
  <c r="D33" i="1"/>
  <c r="B33" i="1"/>
  <c r="F35" i="1"/>
  <c r="D9" i="1"/>
  <c r="F9" i="1"/>
  <c r="D10" i="1"/>
  <c r="F10" i="1"/>
  <c r="D11" i="1"/>
  <c r="F11" i="1"/>
  <c r="F14" i="1"/>
  <c r="F24" i="1"/>
  <c r="F37" i="1"/>
  <c r="D35" i="1"/>
  <c r="D14" i="1"/>
  <c r="D37" i="1"/>
  <c r="B35" i="1"/>
  <c r="B14" i="1"/>
  <c r="B37" i="1"/>
</calcChain>
</file>

<file path=xl/sharedStrings.xml><?xml version="1.0" encoding="utf-8"?>
<sst xmlns="http://schemas.openxmlformats.org/spreadsheetml/2006/main" count="38" uniqueCount="34">
  <si>
    <t>Soap Making</t>
  </si>
  <si>
    <t>Ceramics</t>
  </si>
  <si>
    <t>Cost</t>
  </si>
  <si>
    <t>Reception &amp; Security Hut</t>
  </si>
  <si>
    <t>Vocational Programme</t>
  </si>
  <si>
    <t>Books, Texts books &amp; Learning Resources</t>
  </si>
  <si>
    <t>Year 1</t>
  </si>
  <si>
    <t>Year 2</t>
  </si>
  <si>
    <t>Year 3</t>
  </si>
  <si>
    <t>Handicraft (Dress Making)</t>
  </si>
  <si>
    <t>Changing Room &amp; Health Clinic (inc furniture)</t>
  </si>
  <si>
    <t>Other Study spaces</t>
  </si>
  <si>
    <t xml:space="preserve">Library (inc Librarian) </t>
  </si>
  <si>
    <t>Total Phase 2</t>
  </si>
  <si>
    <t>Food Programme</t>
  </si>
  <si>
    <t>Leadership and Teacher training</t>
  </si>
  <si>
    <t>tbc</t>
  </si>
  <si>
    <r>
      <t xml:space="preserve">Bethel School </t>
    </r>
    <r>
      <rPr>
        <b/>
        <u/>
        <sz val="11"/>
        <color theme="1"/>
        <rFont val="Calibri"/>
        <family val="2"/>
        <scheme val="minor"/>
      </rPr>
      <t>Funding Requirements</t>
    </r>
    <phoneticPr fontId="4" type="noConversion"/>
  </si>
  <si>
    <r>
      <t>Total</t>
    </r>
    <r>
      <rPr>
        <b/>
        <i/>
        <sz val="11"/>
        <color indexed="8"/>
        <rFont val="Calibri"/>
        <family val="2"/>
      </rPr>
      <t xml:space="preserve"> Vocational programme</t>
    </r>
    <phoneticPr fontId="4" type="noConversion"/>
  </si>
  <si>
    <t>Total all projects</t>
    <phoneticPr fontId="4" type="noConversion"/>
  </si>
  <si>
    <r>
      <t xml:space="preserve">Food Programme, </t>
    </r>
    <r>
      <rPr>
        <b/>
        <u/>
        <sz val="11"/>
        <color theme="1"/>
        <rFont val="Calibri"/>
        <family val="2"/>
        <scheme val="minor"/>
      </rPr>
      <t>Quality &amp; Other</t>
    </r>
    <phoneticPr fontId="4" type="noConversion"/>
  </si>
  <si>
    <t>Total quality &amp; other</t>
    <phoneticPr fontId="4" type="noConversion"/>
  </si>
  <si>
    <t xml:space="preserve">Bike Sheds </t>
  </si>
  <si>
    <t>Other Furniture</t>
  </si>
  <si>
    <t>Woodless Construction</t>
    <phoneticPr fontId="4" type="noConversion"/>
  </si>
  <si>
    <t>Farming &amp; Agriculture pilot (Full project possibly introduced yr 2/3)</t>
  </si>
  <si>
    <r>
      <t xml:space="preserve">Bethel School Construction - </t>
    </r>
    <r>
      <rPr>
        <b/>
        <u/>
        <sz val="11"/>
        <color theme="1"/>
        <rFont val="Calibri"/>
        <family val="2"/>
        <scheme val="minor"/>
      </rPr>
      <t xml:space="preserve">Phase 2 (Cost as of 2013 - will need to be retendered) </t>
    </r>
  </si>
  <si>
    <t>2015-16</t>
  </si>
  <si>
    <t>2016-17</t>
  </si>
  <si>
    <t>Sponsorship of teachers (£4K each pa)</t>
  </si>
  <si>
    <t>Coaching 4 Hope</t>
  </si>
  <si>
    <t>Sponsoring Students</t>
  </si>
  <si>
    <t>2017-18</t>
  </si>
  <si>
    <t>Student Tuck Shop - income generation scheme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</si>
</sst>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£&quot;#,##0.00"/>
    <numFmt numFmtId="165" formatCode="&quot;£&quot;#,##0"/>
  </numFmts>
  <fonts count="11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Verdana"/>
    </font>
    <font>
      <b/>
      <u/>
      <sz val="11"/>
      <color indexed="8"/>
      <name val="Calibri"/>
      <family val="2"/>
    </font>
    <font>
      <b/>
      <i/>
      <sz val="11"/>
      <color indexed="8"/>
      <name val="Calibri"/>
      <family val="2"/>
    </font>
    <font>
      <b/>
      <u/>
      <sz val="12"/>
      <color indexed="8"/>
      <name val="Calibri"/>
    </font>
    <font>
      <i/>
      <sz val="11"/>
      <color indexed="8"/>
      <name val="Calibri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74">
    <xf numFmtId="0" fontId="0" fillId="0" borderId="0" xfId="0"/>
    <xf numFmtId="0" fontId="1" fillId="0" borderId="0" xfId="0" applyFont="1"/>
    <xf numFmtId="164" fontId="0" fillId="0" borderId="0" xfId="0" applyNumberFormat="1" applyAlignment="1">
      <alignment horizontal="center"/>
    </xf>
    <xf numFmtId="0" fontId="2" fillId="0" borderId="0" xfId="0" applyFont="1"/>
    <xf numFmtId="164" fontId="0" fillId="0" borderId="1" xfId="0" applyNumberFormat="1" applyBorder="1" applyAlignment="1">
      <alignment horizontal="center"/>
    </xf>
    <xf numFmtId="0" fontId="1" fillId="3" borderId="2" xfId="0" applyFont="1" applyFill="1" applyBorder="1"/>
    <xf numFmtId="164" fontId="0" fillId="3" borderId="3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0" fontId="0" fillId="0" borderId="5" xfId="0" applyBorder="1"/>
    <xf numFmtId="164" fontId="0" fillId="0" borderId="6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5" fillId="4" borderId="2" xfId="0" applyFont="1" applyFill="1" applyBorder="1"/>
    <xf numFmtId="164" fontId="0" fillId="4" borderId="3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164" fontId="1" fillId="5" borderId="3" xfId="0" applyNumberFormat="1" applyFont="1" applyFill="1" applyBorder="1" applyAlignment="1">
      <alignment horizontal="center"/>
    </xf>
    <xf numFmtId="164" fontId="1" fillId="5" borderId="4" xfId="0" applyNumberFormat="1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left"/>
    </xf>
    <xf numFmtId="164" fontId="1" fillId="2" borderId="3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0" fontId="0" fillId="0" borderId="10" xfId="0" applyBorder="1"/>
    <xf numFmtId="164" fontId="0" fillId="0" borderId="12" xfId="0" applyNumberFormat="1" applyBorder="1" applyAlignment="1">
      <alignment horizontal="center"/>
    </xf>
    <xf numFmtId="0" fontId="1" fillId="0" borderId="10" xfId="0" applyFont="1" applyBorder="1"/>
    <xf numFmtId="164" fontId="1" fillId="0" borderId="12" xfId="0" applyNumberFormat="1" applyFont="1" applyBorder="1" applyAlignment="1">
      <alignment horizontal="center"/>
    </xf>
    <xf numFmtId="0" fontId="5" fillId="5" borderId="2" xfId="0" applyFont="1" applyFill="1" applyBorder="1"/>
    <xf numFmtId="0" fontId="6" fillId="0" borderId="10" xfId="0" applyFont="1" applyBorder="1"/>
    <xf numFmtId="164" fontId="3" fillId="0" borderId="11" xfId="0" applyNumberFormat="1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0" fontId="1" fillId="0" borderId="13" xfId="0" applyFont="1" applyBorder="1"/>
    <xf numFmtId="164" fontId="1" fillId="0" borderId="14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0" fontId="0" fillId="3" borderId="19" xfId="0" applyFill="1" applyBorder="1"/>
    <xf numFmtId="0" fontId="0" fillId="3" borderId="0" xfId="0" applyFill="1" applyBorder="1"/>
    <xf numFmtId="0" fontId="0" fillId="3" borderId="20" xfId="0" applyFill="1" applyBorder="1"/>
    <xf numFmtId="0" fontId="2" fillId="3" borderId="21" xfId="0" applyFont="1" applyFill="1" applyBorder="1"/>
    <xf numFmtId="0" fontId="2" fillId="3" borderId="22" xfId="0" applyFont="1" applyFill="1" applyBorder="1"/>
    <xf numFmtId="0" fontId="2" fillId="3" borderId="23" xfId="0" applyFont="1" applyFill="1" applyBorder="1"/>
    <xf numFmtId="0" fontId="2" fillId="3" borderId="7" xfId="0" applyFont="1" applyFill="1" applyBorder="1"/>
    <xf numFmtId="164" fontId="2" fillId="3" borderId="9" xfId="0" applyNumberFormat="1" applyFont="1" applyFill="1" applyBorder="1" applyAlignment="1">
      <alignment horizontal="center"/>
    </xf>
    <xf numFmtId="0" fontId="6" fillId="4" borderId="7" xfId="0" applyFont="1" applyFill="1" applyBorder="1"/>
    <xf numFmtId="164" fontId="6" fillId="4" borderId="8" xfId="0" applyNumberFormat="1" applyFont="1" applyFill="1" applyBorder="1" applyAlignment="1">
      <alignment horizontal="center"/>
    </xf>
    <xf numFmtId="164" fontId="6" fillId="4" borderId="9" xfId="0" applyNumberFormat="1" applyFont="1" applyFill="1" applyBorder="1" applyAlignment="1">
      <alignment horizontal="center"/>
    </xf>
    <xf numFmtId="0" fontId="1" fillId="4" borderId="22" xfId="0" applyFont="1" applyFill="1" applyBorder="1"/>
    <xf numFmtId="0" fontId="1" fillId="4" borderId="23" xfId="0" applyFont="1" applyFill="1" applyBorder="1"/>
    <xf numFmtId="0" fontId="0" fillId="4" borderId="17" xfId="0" applyFill="1" applyBorder="1"/>
    <xf numFmtId="0" fontId="0" fillId="4" borderId="18" xfId="0" applyFill="1" applyBorder="1"/>
    <xf numFmtId="0" fontId="0" fillId="4" borderId="0" xfId="0" applyFill="1" applyBorder="1"/>
    <xf numFmtId="0" fontId="0" fillId="4" borderId="20" xfId="0" applyFill="1" applyBorder="1"/>
    <xf numFmtId="0" fontId="6" fillId="5" borderId="7" xfId="0" applyFont="1" applyFill="1" applyBorder="1"/>
    <xf numFmtId="164" fontId="6" fillId="5" borderId="8" xfId="0" applyNumberFormat="1" applyFont="1" applyFill="1" applyBorder="1" applyAlignment="1">
      <alignment horizontal="center"/>
    </xf>
    <xf numFmtId="0" fontId="0" fillId="5" borderId="22" xfId="0" applyFill="1" applyBorder="1"/>
    <xf numFmtId="0" fontId="0" fillId="5" borderId="23" xfId="0" applyFill="1" applyBorder="1"/>
    <xf numFmtId="0" fontId="1" fillId="5" borderId="17" xfId="0" applyFont="1" applyFill="1" applyBorder="1"/>
    <xf numFmtId="0" fontId="1" fillId="5" borderId="18" xfId="0" applyFont="1" applyFill="1" applyBorder="1"/>
    <xf numFmtId="0" fontId="0" fillId="5" borderId="0" xfId="0" applyFill="1" applyBorder="1"/>
    <xf numFmtId="0" fontId="0" fillId="5" borderId="20" xfId="0" applyFill="1" applyBorder="1"/>
    <xf numFmtId="0" fontId="7" fillId="2" borderId="7" xfId="0" applyFont="1" applyFill="1" applyBorder="1"/>
    <xf numFmtId="164" fontId="7" fillId="2" borderId="8" xfId="0" applyNumberFormat="1" applyFont="1" applyFill="1" applyBorder="1" applyAlignment="1">
      <alignment horizontal="center"/>
    </xf>
    <xf numFmtId="164" fontId="1" fillId="2" borderId="24" xfId="0" applyNumberFormat="1" applyFont="1" applyFill="1" applyBorder="1" applyAlignment="1">
      <alignment horizontal="center"/>
    </xf>
    <xf numFmtId="164" fontId="1" fillId="0" borderId="25" xfId="0" applyNumberFormat="1" applyFont="1" applyBorder="1" applyAlignment="1">
      <alignment horizontal="center"/>
    </xf>
    <xf numFmtId="164" fontId="0" fillId="3" borderId="24" xfId="0" applyNumberFormat="1" applyFill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164" fontId="2" fillId="3" borderId="27" xfId="0" applyNumberFormat="1" applyFont="1" applyFill="1" applyBorder="1" applyAlignment="1">
      <alignment horizontal="center"/>
    </xf>
    <xf numFmtId="164" fontId="0" fillId="0" borderId="28" xfId="0" applyNumberFormat="1" applyBorder="1" applyAlignment="1">
      <alignment horizontal="center"/>
    </xf>
    <xf numFmtId="164" fontId="0" fillId="4" borderId="24" xfId="0" applyNumberFormat="1" applyFill="1" applyBorder="1" applyAlignment="1">
      <alignment horizontal="center"/>
    </xf>
    <xf numFmtId="164" fontId="6" fillId="4" borderId="27" xfId="0" applyNumberFormat="1" applyFont="1" applyFill="1" applyBorder="1" applyAlignment="1">
      <alignment horizontal="center"/>
    </xf>
    <xf numFmtId="164" fontId="1" fillId="0" borderId="28" xfId="0" applyNumberFormat="1" applyFont="1" applyBorder="1" applyAlignment="1">
      <alignment horizontal="center"/>
    </xf>
    <xf numFmtId="164" fontId="1" fillId="5" borderId="24" xfId="0" applyNumberFormat="1" applyFont="1" applyFill="1" applyBorder="1" applyAlignment="1">
      <alignment horizontal="center"/>
    </xf>
    <xf numFmtId="164" fontId="8" fillId="5" borderId="27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2" fillId="3" borderId="8" xfId="0" applyNumberFormat="1" applyFont="1" applyFill="1" applyBorder="1" applyAlignment="1">
      <alignment horizontal="center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4" Type="http://schemas.openxmlformats.org/officeDocument/2006/relationships/image" Target="../media/image4.png"/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38101</xdr:colOff>
      <xdr:row>25</xdr:row>
      <xdr:rowOff>69847</xdr:rowOff>
    </xdr:from>
    <xdr:to>
      <xdr:col>8</xdr:col>
      <xdr:colOff>584200</xdr:colOff>
      <xdr:row>33</xdr:row>
      <xdr:rowOff>114300</xdr:rowOff>
    </xdr:to>
    <xdr:pic>
      <xdr:nvPicPr>
        <xdr:cNvPr id="4" name="Picture 3" descr="childreninqueue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2201" y="4578347"/>
          <a:ext cx="1892299" cy="146685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76201</xdr:colOff>
      <xdr:row>15</xdr:row>
      <xdr:rowOff>76200</xdr:rowOff>
    </xdr:from>
    <xdr:to>
      <xdr:col>8</xdr:col>
      <xdr:colOff>571500</xdr:colOff>
      <xdr:row>23</xdr:row>
      <xdr:rowOff>88900</xdr:rowOff>
    </xdr:to>
    <xdr:pic>
      <xdr:nvPicPr>
        <xdr:cNvPr id="5" name="P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80301" y="3327400"/>
          <a:ext cx="1841499" cy="14351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381000</xdr:colOff>
      <xdr:row>0</xdr:row>
      <xdr:rowOff>76200</xdr:rowOff>
    </xdr:from>
    <xdr:to>
      <xdr:col>11</xdr:col>
      <xdr:colOff>573541</xdr:colOff>
      <xdr:row>5</xdr:row>
      <xdr:rowOff>133350</xdr:rowOff>
    </xdr:to>
    <xdr:pic>
      <xdr:nvPicPr>
        <xdr:cNvPr id="6" name="Picture 5" descr="GA Master Logo 300dpi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96400" y="76200"/>
          <a:ext cx="1373641" cy="1019175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</xdr:colOff>
      <xdr:row>6</xdr:row>
      <xdr:rowOff>73581</xdr:rowOff>
    </xdr:from>
    <xdr:to>
      <xdr:col>8</xdr:col>
      <xdr:colOff>584200</xdr:colOff>
      <xdr:row>13</xdr:row>
      <xdr:rowOff>105943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165781"/>
          <a:ext cx="1879600" cy="1276962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4:I37"/>
  <sheetViews>
    <sheetView tabSelected="1" workbookViewId="0">
      <selection activeCell="A3" sqref="A3:I38"/>
    </sheetView>
  </sheetViews>
  <sheetFormatPr baseColWidth="10" defaultColWidth="8.83203125" defaultRowHeight="14" x14ac:dyDescent="0"/>
  <cols>
    <col min="1" max="1" width="53.6640625" customWidth="1"/>
    <col min="2" max="2" width="14.1640625" style="2" customWidth="1"/>
    <col min="3" max="3" width="5.33203125" style="2" customWidth="1"/>
    <col min="4" max="4" width="14.83203125" style="2" customWidth="1"/>
    <col min="5" max="5" width="8.83203125" style="2"/>
    <col min="6" max="6" width="12.5" style="2" bestFit="1" customWidth="1"/>
  </cols>
  <sheetData>
    <row r="4" spans="1:9" ht="15" thickBot="1">
      <c r="B4" s="2" t="s">
        <v>27</v>
      </c>
      <c r="D4" s="2" t="s">
        <v>28</v>
      </c>
      <c r="F4" s="2" t="s">
        <v>32</v>
      </c>
    </row>
    <row r="5" spans="1:9" s="1" customFormat="1">
      <c r="A5" s="17" t="s">
        <v>17</v>
      </c>
      <c r="B5" s="18" t="s">
        <v>6</v>
      </c>
      <c r="C5" s="18"/>
      <c r="D5" s="18" t="s">
        <v>7</v>
      </c>
      <c r="E5" s="61"/>
      <c r="F5" s="19" t="s">
        <v>8</v>
      </c>
    </row>
    <row r="6" spans="1:9" s="1" customFormat="1" ht="15" thickBot="1">
      <c r="A6" s="28"/>
      <c r="B6" s="29" t="s">
        <v>2</v>
      </c>
      <c r="C6" s="29"/>
      <c r="D6" s="29" t="s">
        <v>2</v>
      </c>
      <c r="E6" s="62"/>
      <c r="F6" s="30" t="s">
        <v>2</v>
      </c>
    </row>
    <row r="7" spans="1:9">
      <c r="A7" s="5" t="s">
        <v>4</v>
      </c>
      <c r="B7" s="6"/>
      <c r="C7" s="6"/>
      <c r="D7" s="6"/>
      <c r="E7" s="63"/>
      <c r="F7" s="7"/>
      <c r="G7" s="31"/>
      <c r="H7" s="32"/>
      <c r="I7" s="33"/>
    </row>
    <row r="8" spans="1:9">
      <c r="A8" s="8" t="s">
        <v>24</v>
      </c>
      <c r="B8" s="72">
        <v>18347</v>
      </c>
      <c r="C8" s="72"/>
      <c r="D8" s="72">
        <v>19081</v>
      </c>
      <c r="E8" s="64"/>
      <c r="F8" s="9">
        <v>19844</v>
      </c>
      <c r="G8" s="34"/>
      <c r="H8" s="35"/>
      <c r="I8" s="36"/>
    </row>
    <row r="9" spans="1:9">
      <c r="A9" s="8" t="s">
        <v>0</v>
      </c>
      <c r="B9" s="72">
        <v>4057</v>
      </c>
      <c r="C9" s="72"/>
      <c r="D9" s="72">
        <f t="shared" ref="D9:D11" si="0">SUM(B9*1.05)</f>
        <v>4259.8500000000004</v>
      </c>
      <c r="E9" s="64"/>
      <c r="F9" s="9">
        <f t="shared" ref="F9:F11" si="1">SUM(D9*1.05)</f>
        <v>4472.8425000000007</v>
      </c>
      <c r="G9" s="34"/>
      <c r="H9" s="35"/>
      <c r="I9" s="36"/>
    </row>
    <row r="10" spans="1:9">
      <c r="A10" s="8" t="s">
        <v>1</v>
      </c>
      <c r="B10" s="72">
        <v>7640.56</v>
      </c>
      <c r="C10" s="72"/>
      <c r="D10" s="72">
        <f t="shared" si="0"/>
        <v>8022.5880000000006</v>
      </c>
      <c r="E10" s="64"/>
      <c r="F10" s="9">
        <f t="shared" si="1"/>
        <v>8423.7174000000014</v>
      </c>
      <c r="G10" s="34"/>
      <c r="H10" s="35"/>
      <c r="I10" s="36"/>
    </row>
    <row r="11" spans="1:9">
      <c r="A11" s="8" t="s">
        <v>9</v>
      </c>
      <c r="B11" s="72">
        <v>4835.5600000000004</v>
      </c>
      <c r="C11" s="72"/>
      <c r="D11" s="72">
        <f t="shared" si="0"/>
        <v>5077.3380000000006</v>
      </c>
      <c r="E11" s="64"/>
      <c r="F11" s="9">
        <f t="shared" si="1"/>
        <v>5331.2049000000006</v>
      </c>
      <c r="G11" s="34"/>
      <c r="H11" s="35"/>
      <c r="I11" s="36"/>
    </row>
    <row r="12" spans="1:9">
      <c r="A12" s="8" t="s">
        <v>25</v>
      </c>
      <c r="B12" s="72">
        <v>3000</v>
      </c>
      <c r="C12" s="72"/>
      <c r="D12" s="72"/>
      <c r="E12" s="64"/>
      <c r="F12" s="9"/>
      <c r="G12" s="34"/>
      <c r="H12" s="35"/>
      <c r="I12" s="36"/>
    </row>
    <row r="13" spans="1:9">
      <c r="A13" s="8"/>
      <c r="B13" s="72"/>
      <c r="C13" s="72"/>
      <c r="D13" s="72"/>
      <c r="E13" s="64"/>
      <c r="F13" s="9"/>
      <c r="G13" s="34"/>
      <c r="H13" s="35"/>
      <c r="I13" s="36"/>
    </row>
    <row r="14" spans="1:9" s="3" customFormat="1" ht="15" thickBot="1">
      <c r="A14" s="40" t="s">
        <v>18</v>
      </c>
      <c r="B14" s="73">
        <f>SUM(B8:B12)</f>
        <v>37880.120000000003</v>
      </c>
      <c r="C14" s="73"/>
      <c r="D14" s="73">
        <f>SUM(D8:D12)</f>
        <v>36440.775999999998</v>
      </c>
      <c r="E14" s="65"/>
      <c r="F14" s="41">
        <f>SUM(F8:F11)</f>
        <v>38071.764800000004</v>
      </c>
      <c r="G14" s="37"/>
      <c r="H14" s="38"/>
      <c r="I14" s="39"/>
    </row>
    <row r="15" spans="1:9" ht="15" thickBot="1">
      <c r="A15" s="20"/>
      <c r="B15" s="10"/>
      <c r="C15" s="10"/>
      <c r="D15" s="10"/>
      <c r="E15" s="66"/>
      <c r="F15" s="21"/>
    </row>
    <row r="16" spans="1:9">
      <c r="A16" s="11" t="s">
        <v>26</v>
      </c>
      <c r="B16" s="12"/>
      <c r="C16" s="12"/>
      <c r="D16" s="12"/>
      <c r="E16" s="67"/>
      <c r="F16" s="13"/>
      <c r="G16" s="47"/>
      <c r="H16" s="47"/>
      <c r="I16" s="48"/>
    </row>
    <row r="17" spans="1:9">
      <c r="A17" s="8" t="s">
        <v>22</v>
      </c>
      <c r="B17" s="4"/>
      <c r="C17" s="4"/>
      <c r="D17" s="4"/>
      <c r="E17" s="64"/>
      <c r="F17" s="4">
        <v>17041</v>
      </c>
      <c r="G17" s="49"/>
      <c r="H17" s="49"/>
      <c r="I17" s="50"/>
    </row>
    <row r="18" spans="1:9">
      <c r="A18" s="8" t="s">
        <v>12</v>
      </c>
      <c r="B18" s="4"/>
      <c r="C18" s="4"/>
      <c r="D18" s="4"/>
      <c r="E18" s="64"/>
      <c r="F18" s="4">
        <v>22093</v>
      </c>
      <c r="G18" s="49"/>
      <c r="H18" s="49"/>
      <c r="I18" s="50"/>
    </row>
    <row r="19" spans="1:9">
      <c r="A19" s="8" t="s">
        <v>10</v>
      </c>
      <c r="B19" s="4"/>
      <c r="C19" s="4"/>
      <c r="D19" s="4"/>
      <c r="E19" s="64"/>
      <c r="F19" s="4">
        <v>26386</v>
      </c>
      <c r="G19" s="49"/>
      <c r="H19" s="49"/>
      <c r="I19" s="50"/>
    </row>
    <row r="20" spans="1:9">
      <c r="A20" s="8" t="s">
        <v>3</v>
      </c>
      <c r="B20" s="4"/>
      <c r="C20" s="4"/>
      <c r="D20" s="4"/>
      <c r="E20" s="64"/>
      <c r="F20" s="4">
        <v>9615</v>
      </c>
      <c r="G20" s="49"/>
      <c r="H20" s="49"/>
      <c r="I20" s="50"/>
    </row>
    <row r="21" spans="1:9">
      <c r="A21" s="8" t="s">
        <v>11</v>
      </c>
      <c r="B21" s="4"/>
      <c r="C21" s="4"/>
      <c r="D21" s="4"/>
      <c r="E21" s="64"/>
      <c r="F21" s="4">
        <v>33162</v>
      </c>
      <c r="G21" s="49"/>
      <c r="H21" s="49"/>
      <c r="I21" s="50"/>
    </row>
    <row r="22" spans="1:9">
      <c r="A22" s="8" t="s">
        <v>23</v>
      </c>
      <c r="B22" s="4"/>
      <c r="C22" s="4"/>
      <c r="D22" s="4"/>
      <c r="E22" s="64"/>
      <c r="F22" s="4">
        <v>14300</v>
      </c>
      <c r="G22" s="49"/>
      <c r="H22" s="49"/>
      <c r="I22" s="50"/>
    </row>
    <row r="23" spans="1:9">
      <c r="A23" s="8"/>
      <c r="B23" s="4"/>
      <c r="C23" s="4"/>
      <c r="D23" s="4"/>
      <c r="E23" s="64"/>
      <c r="F23" s="9"/>
      <c r="G23" s="49"/>
      <c r="H23" s="49"/>
      <c r="I23" s="50"/>
    </row>
    <row r="24" spans="1:9" s="1" customFormat="1" ht="15" thickBot="1">
      <c r="A24" s="42" t="s">
        <v>13</v>
      </c>
      <c r="B24" s="43"/>
      <c r="C24" s="43"/>
      <c r="D24" s="43"/>
      <c r="E24" s="68"/>
      <c r="F24" s="44">
        <f>SUM(F17:F23)</f>
        <v>122597</v>
      </c>
      <c r="G24" s="45"/>
      <c r="H24" s="45"/>
      <c r="I24" s="46"/>
    </row>
    <row r="25" spans="1:9" s="1" customFormat="1" ht="15" thickBot="1">
      <c r="A25" s="22"/>
      <c r="B25" s="14"/>
      <c r="C25" s="14"/>
      <c r="D25" s="14"/>
      <c r="E25" s="69"/>
      <c r="F25" s="23"/>
    </row>
    <row r="26" spans="1:9" s="1" customFormat="1">
      <c r="A26" s="24" t="s">
        <v>20</v>
      </c>
      <c r="B26" s="15"/>
      <c r="C26" s="15"/>
      <c r="D26" s="15"/>
      <c r="E26" s="70"/>
      <c r="F26" s="16"/>
      <c r="G26" s="55"/>
      <c r="H26" s="55"/>
      <c r="I26" s="56"/>
    </row>
    <row r="27" spans="1:9">
      <c r="A27" s="8" t="s">
        <v>5</v>
      </c>
      <c r="B27" s="4">
        <v>4000</v>
      </c>
      <c r="C27" s="4"/>
      <c r="D27" s="4">
        <v>10000</v>
      </c>
      <c r="E27" s="64"/>
      <c r="F27" s="9">
        <v>10000</v>
      </c>
      <c r="G27" s="57"/>
      <c r="H27" s="57"/>
      <c r="I27" s="58"/>
    </row>
    <row r="28" spans="1:9">
      <c r="A28" s="8" t="s">
        <v>14</v>
      </c>
      <c r="B28" s="4">
        <v>15000</v>
      </c>
      <c r="C28" s="4"/>
      <c r="D28" s="4">
        <v>16500</v>
      </c>
      <c r="E28" s="64"/>
      <c r="F28" s="9">
        <v>18150</v>
      </c>
      <c r="G28" s="57"/>
      <c r="H28" s="57"/>
      <c r="I28" s="58"/>
    </row>
    <row r="29" spans="1:9">
      <c r="A29" s="8" t="s">
        <v>29</v>
      </c>
      <c r="B29" s="4">
        <v>4000</v>
      </c>
      <c r="C29" s="4"/>
      <c r="D29" s="4">
        <v>8000</v>
      </c>
      <c r="E29" s="64"/>
      <c r="F29" s="9" t="s">
        <v>16</v>
      </c>
      <c r="G29" s="57"/>
      <c r="H29" s="57"/>
      <c r="I29" s="58"/>
    </row>
    <row r="30" spans="1:9">
      <c r="A30" s="8" t="s">
        <v>15</v>
      </c>
      <c r="B30" s="4">
        <v>2000</v>
      </c>
      <c r="C30" s="4"/>
      <c r="D30" s="4" t="s">
        <v>16</v>
      </c>
      <c r="E30" s="64"/>
      <c r="F30" s="9" t="s">
        <v>16</v>
      </c>
      <c r="G30" s="57"/>
      <c r="H30" s="57"/>
      <c r="I30" s="58"/>
    </row>
    <row r="31" spans="1:9">
      <c r="A31" s="8" t="s">
        <v>30</v>
      </c>
      <c r="B31" s="4">
        <v>3000</v>
      </c>
      <c r="C31" s="4"/>
      <c r="D31" s="4">
        <v>3300</v>
      </c>
      <c r="E31" s="64"/>
      <c r="F31" s="9">
        <v>3600</v>
      </c>
      <c r="G31" s="57"/>
      <c r="H31" s="57"/>
      <c r="I31" s="58"/>
    </row>
    <row r="32" spans="1:9">
      <c r="A32" s="8" t="s">
        <v>33</v>
      </c>
      <c r="B32" s="4">
        <v>1000</v>
      </c>
      <c r="C32" s="4"/>
      <c r="D32" s="4"/>
      <c r="E32" s="64"/>
      <c r="F32" s="9"/>
      <c r="G32" s="57"/>
      <c r="H32" s="57"/>
      <c r="I32" s="58"/>
    </row>
    <row r="33" spans="1:9">
      <c r="A33" s="8" t="s">
        <v>31</v>
      </c>
      <c r="B33" s="4">
        <f>28*225</f>
        <v>6300</v>
      </c>
      <c r="C33" s="4"/>
      <c r="D33" s="4">
        <f>34*225</f>
        <v>7650</v>
      </c>
      <c r="E33" s="64"/>
      <c r="F33" s="9">
        <f>40*225</f>
        <v>9000</v>
      </c>
      <c r="G33" s="57"/>
      <c r="H33" s="57"/>
      <c r="I33" s="58"/>
    </row>
    <row r="34" spans="1:9">
      <c r="A34" s="8"/>
      <c r="B34" s="4"/>
      <c r="C34" s="4"/>
      <c r="D34" s="4"/>
      <c r="E34" s="64"/>
      <c r="F34" s="9"/>
      <c r="G34" s="57"/>
      <c r="H34" s="57"/>
      <c r="I34" s="58"/>
    </row>
    <row r="35" spans="1:9" ht="15" thickBot="1">
      <c r="A35" s="51" t="s">
        <v>21</v>
      </c>
      <c r="B35" s="52">
        <f>SUM(B27:B33)</f>
        <v>35300</v>
      </c>
      <c r="C35" s="52"/>
      <c r="D35" s="52">
        <f>SUM(D27:D33)</f>
        <v>45450</v>
      </c>
      <c r="E35" s="71"/>
      <c r="F35" s="52">
        <f>SUM(F27:F33)</f>
        <v>40750</v>
      </c>
      <c r="G35" s="53"/>
      <c r="H35" s="53"/>
      <c r="I35" s="54"/>
    </row>
    <row r="36" spans="1:9">
      <c r="A36" s="25"/>
      <c r="B36" s="26"/>
      <c r="C36" s="26"/>
      <c r="D36" s="26"/>
      <c r="E36" s="66"/>
      <c r="F36" s="27"/>
    </row>
    <row r="37" spans="1:9" s="1" customFormat="1" ht="16" thickBot="1">
      <c r="A37" s="59" t="s">
        <v>19</v>
      </c>
      <c r="B37" s="60">
        <f>SUM(B14+B24+B35)</f>
        <v>73180.12</v>
      </c>
      <c r="C37" s="60"/>
      <c r="D37" s="60">
        <f>SUM(D14+D24+D35)</f>
        <v>81890.775999999998</v>
      </c>
      <c r="E37" s="60"/>
      <c r="F37" s="60">
        <f>SUM(F14+F24+F35)</f>
        <v>201418.7648</v>
      </c>
    </row>
  </sheetData>
  <phoneticPr fontId="4" type="noConversion"/>
  <pageMargins left="0.70866141732283472" right="0.70866141732283472" top="0.74803149606299213" bottom="0.74803149606299213" header="0.31496062992125984" footer="0.31496062992125984"/>
  <pageSetup scale="75" orientation="landscape"/>
  <ignoredErrors>
    <ignoredError sqref="F24" emptyCellReference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4" x14ac:dyDescent="0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</dc:creator>
  <cp:lastModifiedBy>Caroline Loden</cp:lastModifiedBy>
  <cp:lastPrinted>2014-06-18T16:36:57Z</cp:lastPrinted>
  <dcterms:created xsi:type="dcterms:W3CDTF">2013-03-04T22:20:00Z</dcterms:created>
  <dcterms:modified xsi:type="dcterms:W3CDTF">2015-04-10T18:45:21Z</dcterms:modified>
</cp:coreProperties>
</file>